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ne\Documents\Climate Ready Clyde\publ\tools\"/>
    </mc:Choice>
  </mc:AlternateContent>
  <bookViews>
    <workbookView xWindow="0" yWindow="456" windowWidth="24000" windowHeight="8436" tabRatio="543" firstSheet="4" activeTab="4"/>
  </bookViews>
  <sheets>
    <sheet name="Introduction" sheetId="1" r:id="rId1"/>
    <sheet name="User Guide" sheetId="10" r:id="rId2"/>
    <sheet name="Analysis flowchart" sheetId="8" r:id="rId3"/>
    <sheet name="Project Information" sheetId="2" r:id="rId4"/>
    <sheet name="1. Critical Elements" sheetId="12" r:id="rId5"/>
    <sheet name="2. Vulnerability" sheetId="3" r:id="rId6"/>
    <sheet name="3. Exposure" sheetId="5" r:id="rId7"/>
    <sheet name="4. Climate Risks" sheetId="6" r:id="rId8"/>
    <sheet name="5. Project Impacts" sheetId="7" r:id="rId9"/>
    <sheet name="Glossary" sheetId="11" r:id="rId10"/>
    <sheet name="Dropdown Options or List" sheetId="4" r:id="rId11"/>
  </sheets>
  <definedNames>
    <definedName name="ClimVar">'Dropdown Options or List'!$M$4:$M$26</definedName>
    <definedName name="ExposureList">'Dropdown Options or List'!$A$6:$A$8</definedName>
    <definedName name="ExposureList2">'Dropdown Options or List'!$A$5:$A$8</definedName>
    <definedName name="SA">'Dropdown Options or List'!$D$5:$D$8</definedName>
    <definedName name="TimPer">'Dropdown Options or List'!$A$14:$A$21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4" i="6" l="1"/>
  <c r="T25" i="6"/>
  <c r="T26" i="6"/>
  <c r="T27" i="6"/>
  <c r="T28" i="6"/>
  <c r="T29" i="6"/>
  <c r="T30" i="6"/>
  <c r="T31" i="6"/>
  <c r="T32" i="6"/>
  <c r="T33" i="6"/>
  <c r="T34" i="6"/>
  <c r="T35" i="6"/>
  <c r="T36" i="6"/>
  <c r="T37" i="6"/>
  <c r="T38" i="6"/>
  <c r="T39" i="6"/>
  <c r="T40" i="6"/>
  <c r="T41" i="6"/>
  <c r="T42" i="6"/>
  <c r="T43" i="6"/>
  <c r="T44" i="6"/>
  <c r="T23" i="6"/>
  <c r="I26" i="6"/>
  <c r="I27" i="6"/>
  <c r="I28" i="6"/>
  <c r="I29" i="6"/>
  <c r="I30" i="6"/>
  <c r="I31" i="6"/>
  <c r="I32" i="6"/>
  <c r="I33" i="6"/>
  <c r="I34" i="6"/>
  <c r="I35" i="6"/>
  <c r="I36" i="6"/>
  <c r="I37" i="6"/>
  <c r="I38" i="6"/>
  <c r="I39" i="6"/>
  <c r="I40" i="6"/>
  <c r="I41" i="6"/>
  <c r="I42" i="6"/>
  <c r="I43" i="6"/>
  <c r="I44" i="6"/>
  <c r="I23" i="6"/>
  <c r="L23" i="6"/>
  <c r="K44" i="6" l="1"/>
  <c r="L44" i="6" s="1"/>
  <c r="K43" i="6"/>
  <c r="L43" i="6" s="1"/>
  <c r="K42" i="6"/>
  <c r="L42" i="6" s="1"/>
  <c r="K41" i="6"/>
  <c r="L41" i="6" s="1"/>
  <c r="K40" i="6"/>
  <c r="L40" i="6" s="1"/>
  <c r="K39" i="6"/>
  <c r="L39" i="6" s="1"/>
  <c r="K38" i="6"/>
  <c r="L38" i="6" s="1"/>
  <c r="K37" i="6"/>
  <c r="L37" i="6" s="1"/>
  <c r="K36" i="6"/>
  <c r="L36" i="6" s="1"/>
  <c r="K35" i="6"/>
  <c r="L35" i="6" s="1"/>
  <c r="K34" i="6"/>
  <c r="L34" i="6" s="1"/>
  <c r="K33" i="6"/>
  <c r="L33" i="6" s="1"/>
  <c r="K32" i="6"/>
  <c r="L32" i="6" s="1"/>
  <c r="K31" i="6"/>
  <c r="L31" i="6" s="1"/>
  <c r="K30" i="6"/>
  <c r="L30" i="6" s="1"/>
  <c r="K29" i="6"/>
  <c r="L29" i="6" s="1"/>
  <c r="K28" i="6"/>
  <c r="L28" i="6" s="1"/>
  <c r="K27" i="6"/>
  <c r="L27" i="6" s="1"/>
  <c r="K26" i="6"/>
  <c r="L26" i="6" s="1"/>
  <c r="K25" i="6"/>
  <c r="K24" i="6"/>
  <c r="H7" i="7"/>
  <c r="W55" i="3" l="1"/>
  <c r="G44" i="6" s="1"/>
  <c r="H44" i="6" s="1"/>
  <c r="U55" i="3"/>
  <c r="G42" i="6" s="1"/>
  <c r="H42" i="6" s="1"/>
  <c r="T55" i="3"/>
  <c r="G41" i="6" s="1"/>
  <c r="H41" i="6" s="1"/>
  <c r="S55" i="3"/>
  <c r="G40" i="6" s="1"/>
  <c r="H40" i="6" s="1"/>
  <c r="R55" i="3"/>
  <c r="G39" i="6" s="1"/>
  <c r="H39" i="6" s="1"/>
  <c r="Q55" i="3"/>
  <c r="G38" i="6" s="1"/>
  <c r="H38" i="6" s="1"/>
  <c r="P55" i="3"/>
  <c r="G37" i="6" s="1"/>
  <c r="H37" i="6" s="1"/>
  <c r="O55" i="3"/>
  <c r="G36" i="6" s="1"/>
  <c r="H36" i="6" s="1"/>
  <c r="N55" i="3"/>
  <c r="G35" i="6" s="1"/>
  <c r="H35" i="6" s="1"/>
  <c r="M55" i="3"/>
  <c r="G34" i="6" s="1"/>
  <c r="H34" i="6" s="1"/>
  <c r="L55" i="3"/>
  <c r="G33" i="6" s="1"/>
  <c r="H33" i="6" s="1"/>
  <c r="K55" i="3"/>
  <c r="G32" i="6" s="1"/>
  <c r="H32" i="6" s="1"/>
  <c r="J55" i="3"/>
  <c r="G31" i="6" s="1"/>
  <c r="H31" i="6" s="1"/>
  <c r="I55" i="3"/>
  <c r="G30" i="6" s="1"/>
  <c r="H30" i="6" s="1"/>
  <c r="H55" i="3"/>
  <c r="G29" i="6" s="1"/>
  <c r="H29" i="6" s="1"/>
  <c r="G55" i="3"/>
  <c r="G28" i="6" s="1"/>
  <c r="H28" i="6" s="1"/>
  <c r="F55" i="3"/>
  <c r="G27" i="6" s="1"/>
  <c r="H27" i="6" s="1"/>
  <c r="E55" i="3"/>
  <c r="G26" i="6" s="1"/>
  <c r="H26" i="6" s="1"/>
  <c r="D55" i="3"/>
  <c r="G25" i="6" s="1"/>
  <c r="H25" i="6" s="1"/>
  <c r="C55" i="3"/>
  <c r="G24" i="6" s="1"/>
  <c r="H24" i="6" s="1"/>
  <c r="B55" i="3"/>
  <c r="G23" i="6" s="1"/>
  <c r="H23" i="6" s="1"/>
  <c r="V55" i="3"/>
  <c r="G43" i="6" s="1"/>
  <c r="H43" i="6" s="1"/>
  <c r="E9" i="7" l="1"/>
  <c r="C44" i="6" l="1"/>
  <c r="C43" i="6"/>
  <c r="C42" i="6"/>
  <c r="C41" i="6"/>
  <c r="C40" i="6"/>
  <c r="C39" i="6"/>
  <c r="C38" i="6"/>
  <c r="C37" i="6"/>
  <c r="C36" i="6"/>
  <c r="C35" i="6"/>
  <c r="C34" i="6"/>
  <c r="C33" i="6"/>
  <c r="C32" i="6"/>
  <c r="C31" i="6"/>
  <c r="C30" i="6"/>
  <c r="C29" i="6"/>
  <c r="C28" i="6"/>
  <c r="C27" i="6"/>
  <c r="C26" i="6"/>
  <c r="C25" i="6"/>
  <c r="C24" i="6"/>
  <c r="C23" i="6"/>
  <c r="S23" i="6" s="1"/>
  <c r="J27" i="6" l="1"/>
  <c r="S27" i="6"/>
  <c r="J31" i="6"/>
  <c r="S31" i="6"/>
  <c r="J35" i="6"/>
  <c r="S35" i="6"/>
  <c r="J39" i="6"/>
  <c r="S39" i="6"/>
  <c r="J43" i="6"/>
  <c r="S43" i="6"/>
  <c r="S25" i="6"/>
  <c r="J25" i="6"/>
  <c r="S29" i="6"/>
  <c r="J29" i="6"/>
  <c r="S33" i="6"/>
  <c r="J33" i="6"/>
  <c r="S37" i="6"/>
  <c r="J37" i="6"/>
  <c r="S41" i="6"/>
  <c r="J41" i="6"/>
  <c r="J26" i="6"/>
  <c r="S26" i="6"/>
  <c r="J30" i="6"/>
  <c r="S30" i="6"/>
  <c r="J34" i="6"/>
  <c r="S34" i="6"/>
  <c r="J38" i="6"/>
  <c r="S38" i="6"/>
  <c r="J42" i="6"/>
  <c r="S42" i="6"/>
  <c r="S24" i="6"/>
  <c r="I24" i="6"/>
  <c r="L24" i="6" s="1"/>
  <c r="J24" i="6"/>
  <c r="J28" i="6"/>
  <c r="S28" i="6"/>
  <c r="J32" i="6"/>
  <c r="S32" i="6"/>
  <c r="J36" i="6"/>
  <c r="S36" i="6"/>
  <c r="J40" i="6"/>
  <c r="S40" i="6"/>
  <c r="J44" i="6"/>
  <c r="S44" i="6"/>
  <c r="I25" i="6"/>
  <c r="L25" i="6" s="1"/>
  <c r="R8" i="6" l="1"/>
  <c r="D8" i="6"/>
  <c r="G7" i="6"/>
  <c r="D9" i="6"/>
  <c r="J8" i="6"/>
  <c r="D7" i="6"/>
  <c r="U7" i="6"/>
  <c r="O7" i="6"/>
  <c r="R7" i="6"/>
  <c r="R9" i="6"/>
  <c r="U9" i="6"/>
  <c r="U8" i="6"/>
  <c r="O9" i="6"/>
  <c r="O8" i="6"/>
  <c r="G8" i="6"/>
  <c r="J9" i="6"/>
  <c r="G9" i="6"/>
  <c r="J7" i="6"/>
  <c r="E5" i="5" l="1"/>
  <c r="I12" i="7" l="1"/>
  <c r="I13" i="7"/>
  <c r="I14" i="7"/>
  <c r="I15" i="7"/>
  <c r="I16" i="7"/>
  <c r="I17" i="7"/>
  <c r="I18" i="7"/>
  <c r="I19" i="7"/>
  <c r="I20" i="7"/>
  <c r="I21" i="7"/>
  <c r="I11" i="7"/>
  <c r="I10" i="7"/>
  <c r="E12" i="7"/>
  <c r="E13" i="7"/>
  <c r="E14" i="7"/>
  <c r="E15" i="7"/>
  <c r="E16" i="7"/>
  <c r="E17" i="7"/>
  <c r="E18" i="7"/>
  <c r="E19" i="7"/>
  <c r="E20" i="7"/>
  <c r="E21" i="7"/>
  <c r="E11" i="7"/>
  <c r="E10" i="7"/>
  <c r="I9" i="7"/>
  <c r="U5" i="6" l="1"/>
</calcChain>
</file>

<file path=xl/comments1.xml><?xml version="1.0" encoding="utf-8"?>
<comments xmlns="http://schemas.openxmlformats.org/spreadsheetml/2006/main">
  <authors>
    <author>Kit England</author>
    <author>René Lindsay</author>
  </authors>
  <commentList>
    <comment ref="B4" authorId="0" shapeId="0">
      <text>
        <r>
          <rPr>
            <b/>
            <sz val="9"/>
            <color indexed="81"/>
            <rFont val="Tahoma"/>
            <family val="2"/>
          </rPr>
          <t>Note:</t>
        </r>
        <r>
          <rPr>
            <sz val="9"/>
            <color indexed="81"/>
            <rFont val="Tahoma"/>
            <family val="2"/>
          </rPr>
          <t xml:space="preserve">
The physical assets on the site itself, as well activities undertaken on the site (e.g care provision, teaching)</t>
        </r>
      </text>
    </comment>
    <comment ref="B9" authorId="0" shapeId="0">
      <text>
        <r>
          <rPr>
            <b/>
            <sz val="9"/>
            <color indexed="81"/>
            <rFont val="Tahoma"/>
            <family val="2"/>
          </rPr>
          <t xml:space="preserve">Note: </t>
        </r>
        <r>
          <rPr>
            <sz val="9"/>
            <color indexed="81"/>
            <rFont val="Tahoma"/>
            <family val="2"/>
          </rPr>
          <t>The materials, and resources that will be used by the site in its functioning (e.g. energy, water, but also supplies and services)</t>
        </r>
      </text>
    </comment>
    <comment ref="B15" authorId="0" shapeId="0">
      <text>
        <r>
          <rPr>
            <b/>
            <sz val="9"/>
            <color indexed="81"/>
            <rFont val="Tahoma"/>
            <family val="2"/>
          </rPr>
          <t>Guidance note:</t>
        </r>
        <r>
          <rPr>
            <sz val="9"/>
            <color indexed="81"/>
            <rFont val="Tahoma"/>
            <family val="2"/>
          </rPr>
          <t xml:space="preserve">
Products produced, outcomes or revenue</t>
        </r>
      </text>
    </comment>
    <comment ref="B21" authorId="1" shapeId="0">
      <text>
        <r>
          <rPr>
            <b/>
            <sz val="9"/>
            <color indexed="81"/>
            <rFont val="Tahoma"/>
            <family val="2"/>
          </rPr>
          <t>René Lindsay:</t>
        </r>
        <r>
          <rPr>
            <sz val="9"/>
            <color indexed="81"/>
            <rFont val="Tahoma"/>
            <family val="2"/>
          </rPr>
          <t xml:space="preserve">
The way in which users access the site (private transport, bus, rail, cycling, air)</t>
        </r>
      </text>
    </comment>
  </commentList>
</comments>
</file>

<file path=xl/comments2.xml><?xml version="1.0" encoding="utf-8"?>
<comments xmlns="http://schemas.openxmlformats.org/spreadsheetml/2006/main">
  <authors>
    <author>Kit England</author>
    <author>René Lindsay</author>
  </authors>
  <commentList>
    <comment ref="A3" authorId="0" shapeId="0">
      <text>
        <r>
          <rPr>
            <b/>
            <sz val="9"/>
            <color indexed="81"/>
            <rFont val="Tahoma"/>
            <family val="2"/>
          </rPr>
          <t>Kit England:</t>
        </r>
        <r>
          <rPr>
            <sz val="9"/>
            <color indexed="81"/>
            <rFont val="Tahoma"/>
            <family val="2"/>
          </rPr>
          <t xml:space="preserve">
There are more detailed descriptions for these if we want to add them?</t>
        </r>
      </text>
    </comment>
    <comment ref="A11" authorId="0" shapeId="0">
      <text>
        <r>
          <rPr>
            <b/>
            <sz val="9"/>
            <color indexed="81"/>
            <rFont val="Tahoma"/>
            <family val="2"/>
          </rPr>
          <t>Note:</t>
        </r>
        <r>
          <rPr>
            <sz val="9"/>
            <color indexed="81"/>
            <rFont val="Tahoma"/>
            <family val="2"/>
          </rPr>
          <t xml:space="preserve">
The physical assets on the site itself, as well activities undertaken on the site (e.g care provision, teaching)</t>
        </r>
      </text>
    </comment>
    <comment ref="A22" authorId="0" shapeId="0">
      <text>
        <r>
          <rPr>
            <b/>
            <sz val="9"/>
            <color indexed="81"/>
            <rFont val="Tahoma"/>
            <family val="2"/>
          </rPr>
          <t xml:space="preserve">Note: </t>
        </r>
        <r>
          <rPr>
            <sz val="9"/>
            <color indexed="81"/>
            <rFont val="Tahoma"/>
            <family val="2"/>
          </rPr>
          <t>The materials, and resources that will be used by the site in its functioning (e.g. energy, water, but also supplies and services)</t>
        </r>
      </text>
    </comment>
    <comment ref="A33" authorId="0" shapeId="0">
      <text>
        <r>
          <rPr>
            <b/>
            <sz val="9"/>
            <color indexed="81"/>
            <rFont val="Tahoma"/>
            <family val="2"/>
          </rPr>
          <t>Guidance note:</t>
        </r>
        <r>
          <rPr>
            <sz val="9"/>
            <color indexed="81"/>
            <rFont val="Tahoma"/>
            <family val="2"/>
          </rPr>
          <t xml:space="preserve">
Products produced, outcomes or revenue</t>
        </r>
      </text>
    </comment>
    <comment ref="A44" authorId="1" shapeId="0">
      <text>
        <r>
          <rPr>
            <b/>
            <sz val="9"/>
            <color indexed="81"/>
            <rFont val="Tahoma"/>
            <family val="2"/>
          </rPr>
          <t>René Lindsay:</t>
        </r>
        <r>
          <rPr>
            <sz val="9"/>
            <color indexed="81"/>
            <rFont val="Tahoma"/>
            <family val="2"/>
          </rPr>
          <t xml:space="preserve">
The way in which users access the site (private transport, bus, rail, cycling, air)</t>
        </r>
      </text>
    </comment>
  </commentList>
</comments>
</file>

<file path=xl/sharedStrings.xml><?xml version="1.0" encoding="utf-8"?>
<sst xmlns="http://schemas.openxmlformats.org/spreadsheetml/2006/main" count="456" uniqueCount="267">
  <si>
    <t>Project Name:</t>
  </si>
  <si>
    <t>Project Type:</t>
  </si>
  <si>
    <t>Budget</t>
  </si>
  <si>
    <t>Planned lifetime of investment</t>
  </si>
  <si>
    <t>Description of planned investment</t>
  </si>
  <si>
    <t>Project Information</t>
  </si>
  <si>
    <t>Contact Details</t>
  </si>
  <si>
    <t>Project Manager</t>
  </si>
  <si>
    <t>Telephone No</t>
  </si>
  <si>
    <t>Email</t>
  </si>
  <si>
    <t>Climate Resilience Assessor</t>
  </si>
  <si>
    <t>Telephone No.</t>
  </si>
  <si>
    <t>This section should be used to enter basic information about your project to support the assessment process.</t>
  </si>
  <si>
    <t>The following evidence  has been used to support your assumptions in the development and delivery of the project</t>
  </si>
  <si>
    <t>Partners:</t>
  </si>
  <si>
    <t>Estimated completion date</t>
  </si>
  <si>
    <t>MED</t>
  </si>
  <si>
    <t>HIGH</t>
  </si>
  <si>
    <t>Storms</t>
  </si>
  <si>
    <t>Dust storms</t>
  </si>
  <si>
    <t>Areas for further investigation</t>
  </si>
  <si>
    <t>Assumptions and Evidence</t>
  </si>
  <si>
    <t>On-site assets and processes</t>
  </si>
  <si>
    <t>Transport links</t>
  </si>
  <si>
    <t>UNKNOWN</t>
  </si>
  <si>
    <t>Project Name</t>
  </si>
  <si>
    <t>Decide what comprises high, medium and low ratings for exposure, if not already identified in the datasets</t>
  </si>
  <si>
    <t>Data sources used for assessment</t>
  </si>
  <si>
    <t>Safety margins/tolerances</t>
  </si>
  <si>
    <t>Definition of exposure standards</t>
  </si>
  <si>
    <t>High exposure</t>
  </si>
  <si>
    <t>Medium exposure</t>
  </si>
  <si>
    <t>Low exposure</t>
  </si>
  <si>
    <t>High</t>
  </si>
  <si>
    <t>Medium</t>
  </si>
  <si>
    <t>Low</t>
  </si>
  <si>
    <t>Select rating</t>
  </si>
  <si>
    <r>
      <rPr>
        <b/>
        <sz val="11"/>
        <color theme="1"/>
        <rFont val="Calibri"/>
        <family val="2"/>
        <scheme val="minor"/>
      </rPr>
      <t>Module 1: Sensitivity Assessment</t>
    </r>
    <r>
      <rPr>
        <sz val="11"/>
        <color theme="1"/>
        <rFont val="Calibri"/>
        <family val="2"/>
        <scheme val="minor"/>
      </rPr>
      <t xml:space="preserve"> - To assess how sensitive the project is to a range of climate variables</t>
    </r>
  </si>
  <si>
    <t>The tool is divided as follows:</t>
  </si>
  <si>
    <r>
      <rPr>
        <b/>
        <sz val="11"/>
        <color theme="1"/>
        <rFont val="Calibri"/>
        <family val="2"/>
        <scheme val="minor"/>
      </rPr>
      <t xml:space="preserve">Project information: </t>
    </r>
    <r>
      <rPr>
        <sz val="11"/>
        <color theme="1"/>
        <rFont val="Calibri"/>
        <family val="2"/>
        <scheme val="minor"/>
      </rPr>
      <t>Broad background information about your project</t>
    </r>
  </si>
  <si>
    <t>The diagram below outlines the relationship between the cliamte resilience analysis stages and the aim and processes of a project more generally:</t>
  </si>
  <si>
    <t>N.B. Where relevant, add comments on your rationale or assumptions (e.g. previous experiences that you've observed)</t>
  </si>
  <si>
    <t>LOW</t>
  </si>
  <si>
    <t>Associated evidence which supports the assessment</t>
  </si>
  <si>
    <t>Landscaping</t>
  </si>
  <si>
    <t>Project Scope</t>
  </si>
  <si>
    <t>Use the dropdown features to define your project scope. This will help in applying the modules of the project</t>
  </si>
  <si>
    <t>Buildings</t>
  </si>
  <si>
    <t>No</t>
  </si>
  <si>
    <t>Domestic</t>
  </si>
  <si>
    <t>Non-Domestic</t>
  </si>
  <si>
    <t>Mixed - Primarily Domestic</t>
  </si>
  <si>
    <t>Mixed - Primarily Non-Domestic</t>
  </si>
  <si>
    <t>Tool Configuration</t>
  </si>
  <si>
    <t>Sensitivity Assessment</t>
  </si>
  <si>
    <t>Yes</t>
  </si>
  <si>
    <t>Energy</t>
  </si>
  <si>
    <t>Project Type</t>
  </si>
  <si>
    <t>Mixed use development</t>
  </si>
  <si>
    <t>Domestic Building(s)</t>
  </si>
  <si>
    <t>Non domestic building(s)</t>
  </si>
  <si>
    <t>Non domestic building(s) - Care Home</t>
  </si>
  <si>
    <t>Stage of project at time of assessment</t>
  </si>
  <si>
    <t>Inputs</t>
  </si>
  <si>
    <t>Outputs</t>
  </si>
  <si>
    <t>Date completed:</t>
  </si>
  <si>
    <t>H</t>
  </si>
  <si>
    <t>M</t>
  </si>
  <si>
    <t>L</t>
  </si>
  <si>
    <t>Exposure Assessment</t>
  </si>
  <si>
    <t>ExposureList2'</t>
  </si>
  <si>
    <t>SA'</t>
  </si>
  <si>
    <t>Rating</t>
  </si>
  <si>
    <t>Development of the tool has been funded by Scottish Government.</t>
  </si>
  <si>
    <t>Assesment Horizon</t>
  </si>
  <si>
    <t>Enter the approximate number of years the project will be in existence once completed</t>
  </si>
  <si>
    <t>The time period used for assessing climate change resilience</t>
  </si>
  <si>
    <t>Time Periods</t>
  </si>
  <si>
    <t>2020s (2010-2039)</t>
  </si>
  <si>
    <t>2030s  (2020-2049)</t>
  </si>
  <si>
    <t>2040s (2030 - 2059)</t>
  </si>
  <si>
    <t>2050s (2040 - 2069)</t>
  </si>
  <si>
    <t>TimPer'</t>
  </si>
  <si>
    <t>Select a time period</t>
  </si>
  <si>
    <t>2080s (2070 - 2099)</t>
  </si>
  <si>
    <t>2070s (2060 - 2089)</t>
  </si>
  <si>
    <t>2060s (2050 - 2079)</t>
  </si>
  <si>
    <t>Time Period:</t>
  </si>
  <si>
    <r>
      <t xml:space="preserve">Module 3: Vulnerability Assessment - </t>
    </r>
    <r>
      <rPr>
        <sz val="11"/>
        <color theme="1"/>
        <rFont val="Calibri"/>
        <family val="2"/>
        <scheme val="minor"/>
      </rPr>
      <t>A module to view the overall vulnerability of the project, based on the outputs of module 1 and module 2</t>
    </r>
  </si>
  <si>
    <t>The toolkit is based on the EU non-paper guidelines for project managers on making vulnerable investments climate resilient (available here: http://climate-adapt.eea.europa.eu/metadata/guidances/non-paper-guidelines-for-project-managers-making-vulnerable-investments-climate-resilient  ).</t>
  </si>
  <si>
    <t>Relevant notes / commentary</t>
  </si>
  <si>
    <t>Period covered:</t>
  </si>
  <si>
    <r>
      <rPr>
        <b/>
        <sz val="11"/>
        <color theme="1"/>
        <rFont val="Calibri"/>
        <family val="2"/>
        <scheme val="minor"/>
      </rPr>
      <t>Module 2: Exposure Assessment</t>
    </r>
    <r>
      <rPr>
        <sz val="11"/>
        <color theme="1"/>
        <rFont val="Calibri"/>
        <family val="2"/>
        <scheme val="minor"/>
      </rPr>
      <t xml:space="preserve"> - To assess the exposure of the project to current and future climate change</t>
    </r>
  </si>
  <si>
    <t>All contents of this workbook © Sniffer, 2017, and may not be reproduced or modified without permission.</t>
  </si>
  <si>
    <r>
      <rPr>
        <b/>
        <sz val="11"/>
        <color theme="1"/>
        <rFont val="Calibri"/>
        <family val="2"/>
        <scheme val="minor"/>
      </rPr>
      <t>Analysis flowchart -</t>
    </r>
    <r>
      <rPr>
        <sz val="11"/>
        <color theme="1"/>
        <rFont val="Calibri"/>
        <family val="2"/>
        <scheme val="minor"/>
      </rPr>
      <t xml:space="preserve"> A diagram showing how the different modules relate to project design stages</t>
    </r>
  </si>
  <si>
    <t>Sniffer is grateful to East Dunbartonshire Council, University of Strathclyde, Stirling Council and the Scottish Cities Allliance for their support in development of this tool.</t>
  </si>
  <si>
    <t>Useful guidance</t>
  </si>
  <si>
    <t>How to use this workbook</t>
  </si>
  <si>
    <t>User Guide</t>
  </si>
  <si>
    <t>To support you in your assessments the following pieces of guidance or tools may also be helpful:</t>
  </si>
  <si>
    <t>Glossary</t>
  </si>
  <si>
    <t>The following terms are used within the assessment process</t>
  </si>
  <si>
    <r>
      <rPr>
        <b/>
        <sz val="11"/>
        <color theme="1"/>
        <rFont val="Calibri"/>
        <family val="2"/>
      </rPr>
      <t xml:space="preserve">● </t>
    </r>
    <r>
      <rPr>
        <b/>
        <sz val="11"/>
        <color theme="1"/>
        <rFont val="Calibri"/>
        <family val="2"/>
        <scheme val="minor"/>
      </rPr>
      <t>Flood Disadvantage in Scotland:</t>
    </r>
    <r>
      <rPr>
        <sz val="11"/>
        <color theme="1"/>
        <rFont val="Calibri"/>
        <family val="2"/>
        <scheme val="minor"/>
      </rPr>
      <t xml:space="preserve"> http://www.gov.scot/Publications/2015/12/9621 - This dataset shows social and economic factors will affect the population's experience of all flooding types under a range of different flood return periods, accounting for climate change.</t>
    </r>
  </si>
  <si>
    <t>Exposure</t>
  </si>
  <si>
    <t>Sensitivity</t>
  </si>
  <si>
    <r>
      <rPr>
        <b/>
        <sz val="11"/>
        <color theme="1"/>
        <rFont val="Calibri"/>
        <family val="2"/>
        <scheme val="minor"/>
      </rPr>
      <t>●  CIBSE Weather Data sets</t>
    </r>
    <r>
      <rPr>
        <sz val="11"/>
        <color theme="1"/>
        <rFont val="Calibri"/>
        <family val="2"/>
        <scheme val="minor"/>
      </rPr>
      <t xml:space="preserve"> - These datasets include Design Summer Years and Test Reference Years under climate change scenarios, allowing users to see how climate change will affect thermal comfort, and heating and cooling demands, allowing changes to be implemented. http://www.cibse.org/knowledge/cibse-weather-data-sets [Note - freely available datasets from University of Exeter may still be avialable here: http://emps.exeter.ac.uk/engineering/research/cee/research/prometheus/downloads/</t>
    </r>
  </si>
  <si>
    <r>
      <t xml:space="preserve">● </t>
    </r>
    <r>
      <rPr>
        <b/>
        <sz val="11"/>
        <color theme="1"/>
        <rFont val="Calibri"/>
        <family val="2"/>
        <scheme val="minor"/>
      </rPr>
      <t xml:space="preserve">Care Provision Fit for a Future Climate </t>
    </r>
    <r>
      <rPr>
        <sz val="11"/>
        <color theme="1"/>
        <rFont val="Calibri"/>
        <family val="2"/>
        <scheme val="minor"/>
      </rPr>
      <t xml:space="preserve">- JRF report exploring the gap between climate modelling on overheating and the reality in the care sector, with strategies on how to overcome them in the design and operation https://www.jrf.org.uk/report/care-provision-fit-future-climate </t>
    </r>
  </si>
  <si>
    <r>
      <rPr>
        <b/>
        <sz val="11"/>
        <color theme="1"/>
        <rFont val="Calibri"/>
        <family val="2"/>
        <scheme val="minor"/>
      </rPr>
      <t xml:space="preserve">● HSE guidance on managing workplace temperature: </t>
    </r>
    <r>
      <rPr>
        <sz val="11"/>
        <color theme="1"/>
        <rFont val="Calibri"/>
        <family val="2"/>
        <scheme val="minor"/>
      </rPr>
      <t>http://www.hse.gov.uk/temperature/thermal/managers.htm</t>
    </r>
  </si>
  <si>
    <r>
      <rPr>
        <b/>
        <sz val="11"/>
        <color theme="1"/>
        <rFont val="Calibri"/>
        <family val="2"/>
        <scheme val="minor"/>
      </rPr>
      <t>● SEPA Flood Risk Maps</t>
    </r>
    <r>
      <rPr>
        <sz val="11"/>
        <color theme="1"/>
        <rFont val="Calibri"/>
        <family val="2"/>
        <scheme val="minor"/>
      </rPr>
      <t xml:space="preserve"> - http://www.sepa.org.uk/environment/water/flooding/flood-maps/</t>
    </r>
  </si>
  <si>
    <r>
      <rPr>
        <b/>
        <sz val="11"/>
        <color theme="1"/>
        <rFont val="Calibri"/>
        <family val="2"/>
        <scheme val="minor"/>
      </rPr>
      <t>● SEPA Technical Flood Risk Guidance for stakeholders:</t>
    </r>
    <r>
      <rPr>
        <sz val="11"/>
        <color theme="1"/>
        <rFont val="Calibri"/>
        <family val="2"/>
        <scheme val="minor"/>
      </rPr>
      <t xml:space="preserve"> http://www.sepa.org.uk/media/162602/ss-nfr-p-002-technical-flood-risk-guidance-for-stakeholders.pdf </t>
    </r>
  </si>
  <si>
    <r>
      <rPr>
        <b/>
        <sz val="11"/>
        <color theme="1"/>
        <rFont val="Calibri"/>
        <family val="2"/>
        <scheme val="minor"/>
      </rPr>
      <t>Exposure</t>
    </r>
    <r>
      <rPr>
        <sz val="11"/>
        <color theme="1"/>
        <rFont val="Calibri"/>
        <family val="2"/>
        <scheme val="minor"/>
      </rPr>
      <t xml:space="preserve"> - refers to the presence of people, livelihoods, species or ecosystems, environmental services, resources, infrastructure, or economic assets, social, or cultural sites that could be affected or adversely impacted by an extreme weather event or climatic change.</t>
    </r>
  </si>
  <si>
    <r>
      <rPr>
        <b/>
        <sz val="11"/>
        <color theme="1"/>
        <rFont val="Calibri"/>
        <family val="2"/>
        <scheme val="minor"/>
      </rPr>
      <t>Sensitivity</t>
    </r>
    <r>
      <rPr>
        <sz val="11"/>
        <color theme="1"/>
        <rFont val="Calibri"/>
        <family val="2"/>
        <scheme val="minor"/>
      </rPr>
      <t xml:space="preserve"> - is the degree in which a system or species is affected in a positive or negative way by the variability of the climate variables.</t>
    </r>
  </si>
  <si>
    <r>
      <rPr>
        <b/>
        <sz val="11"/>
        <color theme="1"/>
        <rFont val="Calibri"/>
        <family val="2"/>
        <scheme val="minor"/>
      </rPr>
      <t>Inputs</t>
    </r>
    <r>
      <rPr>
        <sz val="11"/>
        <color theme="1"/>
        <rFont val="Calibri"/>
        <family val="2"/>
        <scheme val="minor"/>
      </rPr>
      <t xml:space="preserve"> - The materials and resources that will be used by the project as its developed, and once finished, in the day to day operation (e.g. energy, water), as well as supply chains and services</t>
    </r>
  </si>
  <si>
    <r>
      <rPr>
        <b/>
        <sz val="11"/>
        <color theme="1"/>
        <rFont val="Calibri"/>
        <family val="2"/>
        <scheme val="minor"/>
      </rPr>
      <t>On-site assets or processes</t>
    </r>
    <r>
      <rPr>
        <sz val="11"/>
        <color theme="1"/>
        <rFont val="Calibri"/>
        <family val="2"/>
        <scheme val="minor"/>
      </rPr>
      <t xml:space="preserve"> - The activities that take place, or the physical assets located on the site itself. Both will vary depending on the nature of the project. Examples of activities that take place could include care provision, teaching, or leisure activities, whilst physical assets could include landscaping, laboratories, classrooms, or production lines.</t>
    </r>
  </si>
  <si>
    <r>
      <t xml:space="preserve">Glossary - </t>
    </r>
    <r>
      <rPr>
        <sz val="11"/>
        <color theme="1"/>
        <rFont val="Calibri"/>
        <family val="2"/>
        <scheme val="minor"/>
      </rPr>
      <t>A summary of terms and their meaning used throughout this assessment workbook</t>
    </r>
  </si>
  <si>
    <r>
      <rPr>
        <b/>
        <sz val="11"/>
        <color theme="1"/>
        <rFont val="Calibri"/>
        <family val="2"/>
        <scheme val="minor"/>
      </rPr>
      <t>User Guide</t>
    </r>
    <r>
      <rPr>
        <sz val="11"/>
        <color theme="1"/>
        <rFont val="Calibri"/>
        <family val="2"/>
        <scheme val="minor"/>
      </rPr>
      <t xml:space="preserve"> - An overview of how to use this workbook, relevant technical standards and guidance, and rough amounts of effort at each stage</t>
    </r>
  </si>
  <si>
    <t>Time Requirements</t>
  </si>
  <si>
    <t>Detailed Level</t>
  </si>
  <si>
    <t>Vulnerability Assessment</t>
  </si>
  <si>
    <t>1 hour</t>
  </si>
  <si>
    <t xml:space="preserve">The amount of time needed to conduct an assesment will vary based on a range of factors, including prior knowledge of climate change,  how it impacts on the sector under consinderation, and pre-existing work. However, the below table gives some rough estimates of the time required. Note this does not include the time required to assemble the relevant information to assess your project. </t>
  </si>
  <si>
    <t>Project information</t>
  </si>
  <si>
    <t>30 minutes</t>
  </si>
  <si>
    <t>1 day</t>
  </si>
  <si>
    <t>1/2 day workshop</t>
  </si>
  <si>
    <t>Analysis flowchart</t>
  </si>
  <si>
    <t>Consequence</t>
  </si>
  <si>
    <t>Likelihood</t>
  </si>
  <si>
    <t>Risk Owner</t>
  </si>
  <si>
    <t xml:space="preserve">Completed by: </t>
  </si>
  <si>
    <t xml:space="preserve">Completed on: </t>
  </si>
  <si>
    <t>Future risk</t>
  </si>
  <si>
    <t>Futher action needed</t>
  </si>
  <si>
    <t>Controls</t>
  </si>
  <si>
    <t>Last reviewed:</t>
  </si>
  <si>
    <r>
      <rPr>
        <b/>
        <sz val="11"/>
        <color theme="1"/>
        <rFont val="Calibri"/>
        <family val="2"/>
        <scheme val="minor"/>
      </rPr>
      <t>Outputs</t>
    </r>
    <r>
      <rPr>
        <sz val="11"/>
        <color theme="1"/>
        <rFont val="Calibri"/>
        <family val="2"/>
        <scheme val="minor"/>
      </rPr>
      <t xml:space="preserve"> - The products produced, outcomes or revenue from the activity on the site. This would cover both physical products, but also things such as learning outcomes.</t>
    </r>
  </si>
  <si>
    <r>
      <rPr>
        <b/>
        <sz val="11"/>
        <color theme="1"/>
        <rFont val="Calibri"/>
        <family val="2"/>
        <scheme val="minor"/>
      </rPr>
      <t>Risk Asssesment</t>
    </r>
    <r>
      <rPr>
        <sz val="11"/>
        <color theme="1"/>
        <rFont val="Calibri"/>
        <family val="2"/>
        <scheme val="minor"/>
      </rPr>
      <t xml:space="preserve"> - The range of detailed possible problems that could arise from the vulnerabilities identified - e.g. operational, financial, repuational, categorised by the likelihood and consequences of happening</t>
    </r>
  </si>
  <si>
    <r>
      <rPr>
        <b/>
        <sz val="11"/>
        <color theme="1"/>
        <rFont val="Calibri"/>
        <family val="2"/>
        <scheme val="minor"/>
      </rPr>
      <t>Vulnerability</t>
    </r>
    <r>
      <rPr>
        <sz val="11"/>
        <color theme="1"/>
        <rFont val="Calibri"/>
        <family val="2"/>
        <scheme val="minor"/>
      </rPr>
      <t xml:space="preserve"> - The combination of both sensitivity of a project and the likelihood of exposure.</t>
    </r>
  </si>
  <si>
    <r>
      <t>Module 4: Risk Analysis</t>
    </r>
    <r>
      <rPr>
        <sz val="11"/>
        <color theme="1"/>
        <rFont val="Calibri"/>
        <family val="2"/>
        <scheme val="minor"/>
      </rPr>
      <t xml:space="preserve"> - A template to assess the key risks to your project arising from the vulnerabilities identified</t>
    </r>
  </si>
  <si>
    <r>
      <rPr>
        <b/>
        <sz val="11"/>
        <color theme="1"/>
        <rFont val="Calibri"/>
        <family val="2"/>
        <scheme val="minor"/>
      </rPr>
      <t>Transport links</t>
    </r>
    <r>
      <rPr>
        <sz val="11"/>
        <color theme="1"/>
        <rFont val="Calibri"/>
        <family val="2"/>
        <scheme val="minor"/>
      </rPr>
      <t xml:space="preserve"> - All methods of transport used for goods, services and individuals to get on and off the site. Can be both direct (e.g. access roads), and wider (e.g. busses and multimodal transport across a city)</t>
    </r>
  </si>
  <si>
    <t xml:space="preserve">This workbook has been developed by Sniffer and Adaptation Scotland as part of the Climate Ready Clyde Accelerator programme. It is designed to support partners to assess the resilience of projects to current climate and future climate change. </t>
  </si>
  <si>
    <r>
      <t xml:space="preserve">● </t>
    </r>
    <r>
      <rPr>
        <b/>
        <sz val="11"/>
        <color theme="1"/>
        <rFont val="Calibri"/>
        <family val="2"/>
        <scheme val="minor"/>
      </rPr>
      <t xml:space="preserve">Design for Future Climate </t>
    </r>
    <r>
      <rPr>
        <sz val="11"/>
        <color theme="1"/>
        <rFont val="Calibri"/>
        <family val="2"/>
        <scheme val="minor"/>
      </rPr>
      <t xml:space="preserve">- Report from InnovateUK setting out design principles for adapting buildings to climate change. Supported by 40 real world case studies exploring the changes needed to designs to be climate-ready.  http://www.arcc-network.org.uk/design-for-future-climate/ </t>
    </r>
  </si>
  <si>
    <t>Summary of sensitivity</t>
  </si>
  <si>
    <t>Assesment process</t>
  </si>
  <si>
    <t>The steps taken are set out in the flow chart below.</t>
  </si>
  <si>
    <t>Score</t>
  </si>
  <si>
    <t>Project:</t>
  </si>
  <si>
    <t>Enter what further action is needed to address risk</t>
  </si>
  <si>
    <t>Enter owner</t>
  </si>
  <si>
    <t>Risk Matrix</t>
  </si>
  <si>
    <t>Consequences</t>
  </si>
  <si>
    <t>Insignificant</t>
  </si>
  <si>
    <t>Minor</t>
  </si>
  <si>
    <t>Major</t>
  </si>
  <si>
    <t>Catastrophic</t>
  </si>
  <si>
    <t>Moderate</t>
  </si>
  <si>
    <t>Rare</t>
  </si>
  <si>
    <t>Unlikely</t>
  </si>
  <si>
    <t>Likely</t>
  </si>
  <si>
    <t>Almost certain</t>
  </si>
  <si>
    <t>Scoring Risks</t>
  </si>
  <si>
    <t>Scoring risks in Module 4 uses a 5x5 matrix in line with EU guidelines, as set out below: 
A more detailed set of criteria against which to judge likelihood and consequences of risks are included in p.40 - 41 of the EU guidelines for project managers.</t>
  </si>
  <si>
    <t>[Enter risk arising from vulnerability]</t>
  </si>
  <si>
    <t>v1</t>
  </si>
  <si>
    <t>Western Infirmary project</t>
  </si>
  <si>
    <t>Climate Variables</t>
  </si>
  <si>
    <t>(select issue)</t>
  </si>
  <si>
    <t>Sunlight</t>
  </si>
  <si>
    <t>Heatwaves</t>
  </si>
  <si>
    <t>Extremely hot days</t>
  </si>
  <si>
    <t>Cold winters</t>
  </si>
  <si>
    <t>Extremely cold days</t>
  </si>
  <si>
    <t>Urban heat islands</t>
  </si>
  <si>
    <t>Changing growing seasons</t>
  </si>
  <si>
    <t>Rainfall</t>
  </si>
  <si>
    <t>River flooding</t>
  </si>
  <si>
    <t>Surface water flooding</t>
  </si>
  <si>
    <t>Sewer flooding</t>
  </si>
  <si>
    <t>High humidity</t>
  </si>
  <si>
    <t>Snowfall</t>
  </si>
  <si>
    <t>High average wind speeds</t>
  </si>
  <si>
    <t>Poor air quality</t>
  </si>
  <si>
    <t>Landslides</t>
  </si>
  <si>
    <t>Soil erosion</t>
  </si>
  <si>
    <t>Soil salinity</t>
  </si>
  <si>
    <t>Ocean acidification</t>
  </si>
  <si>
    <t>Coastal flooding</t>
  </si>
  <si>
    <t>*N.B. the person in charge of the risk assessment can modify the list to only include relevant climate hazards. There is no reason to waste time on assessing vulnerability to Ocean PH changes if it falls completely outside the purpose of your project</t>
  </si>
  <si>
    <t>Damage to inventory</t>
  </si>
  <si>
    <t>Long term damage to construction</t>
  </si>
  <si>
    <t>Key transport links closed and employees/students cannot arrive</t>
  </si>
  <si>
    <t>Ability to maintain indoor comfort temperature</t>
  </si>
  <si>
    <t>Ensure contingency plan available for clearing tracks</t>
  </si>
  <si>
    <t>Scotrail/SPT</t>
  </si>
  <si>
    <t>UoG</t>
  </si>
  <si>
    <t>Ensure buildings are flood proof</t>
  </si>
  <si>
    <t>Drainage strategy</t>
  </si>
  <si>
    <t>Sewer flooding hampers acces to building/affects electricity provision</t>
  </si>
  <si>
    <t>Scottish Water/UoG</t>
  </si>
  <si>
    <t>Ensure drainage capacity</t>
  </si>
  <si>
    <t>xx</t>
  </si>
  <si>
    <t>Students</t>
  </si>
  <si>
    <t>Teaching</t>
  </si>
  <si>
    <t>Providing a public meeting place</t>
  </si>
  <si>
    <t>Water</t>
  </si>
  <si>
    <t>Commuting by Subway</t>
  </si>
  <si>
    <t>Commuting by bus</t>
  </si>
  <si>
    <t>Commuting by bicycle</t>
  </si>
  <si>
    <t>Commuting at foot</t>
  </si>
  <si>
    <t>etc.</t>
  </si>
  <si>
    <t>Producing lab results</t>
  </si>
  <si>
    <t>Producing research</t>
  </si>
  <si>
    <t xml:space="preserve">Average </t>
  </si>
  <si>
    <t>1=Low, 2=Medium, 3=High</t>
  </si>
  <si>
    <t>Module 1: Vulnerability of activities related to the project</t>
  </si>
  <si>
    <t>2b. Indirect exposure</t>
  </si>
  <si>
    <t>2a. Direct exposure to climate hazards</t>
  </si>
  <si>
    <t>Module 4: Impact Assessment</t>
  </si>
  <si>
    <t>Potential Impact</t>
  </si>
  <si>
    <t>Climate hazard</t>
  </si>
  <si>
    <t>Risk score</t>
  </si>
  <si>
    <t>Module 3. Define Climate Risks</t>
  </si>
  <si>
    <t>3b Climate risks in the future</t>
  </si>
  <si>
    <t>3a - Climate risks today</t>
  </si>
  <si>
    <t>Vulnerability</t>
  </si>
  <si>
    <t>Use this template to plot the outputs of your vulnerability and exposure assessments. This will give you a view on the most important climate hazards - now and in the future - that you should address in your project or adaptation plan.</t>
  </si>
  <si>
    <t>Today</t>
  </si>
  <si>
    <t>In the future</t>
  </si>
  <si>
    <t>Exposure of the location of your project</t>
  </si>
  <si>
    <t>Consider to what degree the critical elements and key activities in your project are vulnerable to (affected by and unable to cope with) changing weather conditions and climate hazards.</t>
  </si>
  <si>
    <t>Climate vulnerability</t>
  </si>
  <si>
    <t>Key activities related to your project</t>
  </si>
  <si>
    <t>1) Consider how exposed the location of your project is to changing weather conditions and climate hazards. This is purely an assessment of whether the listed condition could occur in your location and should be listed as "Direct Exposure". 2) Make an assessment of the current level of exposure and assess the potential exposure based on current climate change projections. 3) While most critical elements and key activitires related to your project are likely to be within your own plot, remember to also assess the level of exposure of the most important external activities, inputs and transport links. This assessment should be listed as "Indirect Exposure".</t>
  </si>
  <si>
    <t>Glasgow-Edinburgh railway</t>
  </si>
  <si>
    <t>Power supply</t>
  </si>
  <si>
    <t>Exposure 1</t>
  </si>
  <si>
    <t>Exp 2</t>
  </si>
  <si>
    <t>Exp3</t>
  </si>
  <si>
    <t>Exp total</t>
  </si>
  <si>
    <t>This should include past records, experience of impacts on similar projects, critical thresholds from design standards</t>
  </si>
  <si>
    <t>Module 2. Exposure of project location(s)</t>
  </si>
  <si>
    <t>Shielding assets</t>
  </si>
  <si>
    <t>Major projects climate risk assessment toolkit</t>
  </si>
  <si>
    <t>SEPA</t>
  </si>
  <si>
    <t>UKCP18</t>
  </si>
  <si>
    <t>STEP 1: Listing project critical elements</t>
  </si>
  <si>
    <t>Researching</t>
  </si>
  <si>
    <t>This should be a comprehensive list of all the elements critical to the functioning of your project. After listing every single element you can limit the extent of your risk assessment by only chosing to copy the most important elements to the vulnerability assessment.</t>
  </si>
  <si>
    <t>Climate Risk Assessment</t>
  </si>
  <si>
    <t>Project Impacts / Risk Register</t>
  </si>
  <si>
    <t xml:space="preserve">This workbook has been designed to support you in your assessment of climate change vunerabilities and risks in infrastructure and built environment projects. It has been designed to be used with the guidance report "A Chaning Climate for Urban Developments" by Climate Ready Clyde, Adaptation Scotland and Sniffer. The guidance contains a mini-risk assessment template, designed to only take a summary view of climate risks in the early stages of project development. This workbook provides a more detailed version, which should be conducted when more detail about the project is known. The 'analysis flowchart' worksheet shows how these integrate with the project development cycle, and the RIBA plan of work 2013.
The workbook has been designed to allow practitioners to assess a wide range of climatic changes. However, given the wide range of variables included, Sniffer suggest that sustainability specialists define the variables in scope of the assessment based on their particular project, and general research on the main ways in which they may be affected, prior to engaging others in the wider assessment process.
The process assumes a standard level of 'adaptive capacity' (the ability to prepare, respond and recover) in a project, because the design and delivery of infrastructure or the built environment offers limited opportunities to change this. However, the ability of individuals to prepare, respond and recover to extreme weather events and climate change is significant, and should be considered as part of a more holistic aproach to managing risk. </t>
  </si>
  <si>
    <r>
      <rPr>
        <b/>
        <sz val="11"/>
        <color theme="1"/>
        <rFont val="Calibri"/>
        <family val="2"/>
        <scheme val="minor"/>
      </rPr>
      <t xml:space="preserve">● UK Climate Projections 2009 </t>
    </r>
    <r>
      <rPr>
        <sz val="11"/>
        <color theme="1"/>
        <rFont val="Calibri"/>
        <family val="2"/>
        <scheme val="minor"/>
      </rPr>
      <t>- A range of guidance on how the climate will change through to 2080 under different emissions scenarios are available at https://www.metoffice.gov.uk/research/collaboration/ukcp</t>
    </r>
  </si>
  <si>
    <t>● "A changing climate for urban development" is available to download at www.climatereadyclyde.org.uk</t>
  </si>
  <si>
    <t>RIBA phase</t>
  </si>
  <si>
    <t>Risk assessment</t>
  </si>
  <si>
    <t>Adaptation options</t>
  </si>
  <si>
    <t>0 - Strategic Definition</t>
  </si>
  <si>
    <t>1 – Preparation and brief</t>
  </si>
  <si>
    <t>2 – Concept Design</t>
  </si>
  <si>
    <t>3 – Developed design (and costing)</t>
  </si>
  <si>
    <t>4 – Technical Design</t>
  </si>
  <si>
    <t>5 – Construction</t>
  </si>
  <si>
    <t>6 – Hand over and Close Out</t>
  </si>
  <si>
    <t>7 – In Use</t>
  </si>
  <si>
    <t>8 – Decommissioning</t>
  </si>
  <si>
    <t>Business case / governance</t>
  </si>
  <si>
    <t>(Adaptation plan)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</si>
</sst>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9"/>
      <color indexed="81"/>
      <name val="Tahoma"/>
      <family val="2"/>
    </font>
    <font>
      <b/>
      <sz val="9"/>
      <color indexed="81"/>
      <name val="Tahoma"/>
      <family val="2"/>
    </font>
    <font>
      <b/>
      <sz val="11"/>
      <color theme="0"/>
      <name val="Calibri"/>
      <family val="2"/>
      <scheme val="minor"/>
    </font>
    <font>
      <sz val="11"/>
      <name val="Calibri"/>
      <family val="2"/>
      <scheme val="minor"/>
    </font>
    <font>
      <b/>
      <sz val="11"/>
      <name val="Calibri"/>
      <family val="2"/>
      <scheme val="minor"/>
    </font>
    <font>
      <b/>
      <sz val="11"/>
      <color theme="1"/>
      <name val="Calibri"/>
      <family val="2"/>
    </font>
    <font>
      <i/>
      <sz val="11"/>
      <color theme="1"/>
      <name val="Calibri"/>
      <family val="2"/>
      <scheme val="minor"/>
    </font>
    <font>
      <b/>
      <sz val="12"/>
      <color theme="1"/>
      <name val="Calibri"/>
      <family val="2"/>
      <scheme val="minor"/>
    </font>
    <font>
      <sz val="11"/>
      <color rgb="FFBFBFBF"/>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249977111117893"/>
        <bgColor indexed="64"/>
      </patternFill>
    </fill>
    <fill>
      <patternFill patternType="solid">
        <fgColor theme="9"/>
        <bgColor indexed="64"/>
      </patternFill>
    </fill>
    <fill>
      <patternFill patternType="solid">
        <fgColor theme="0" tint="-4.9989318521683403E-2"/>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9" tint="0.59999389629810485"/>
        <bgColor indexed="64"/>
      </patternFill>
    </fill>
    <fill>
      <patternFill patternType="solid">
        <fgColor rgb="FF808080"/>
        <bgColor indexed="64"/>
      </patternFill>
    </fill>
    <fill>
      <patternFill patternType="solid">
        <fgColor rgb="FFBFBFBF"/>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bottom/>
      <diagonal/>
    </border>
    <border>
      <left/>
      <right style="thin">
        <color indexed="64"/>
      </right>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style="thin">
        <color indexed="64"/>
      </right>
      <top/>
      <bottom style="thin">
        <color theme="0" tint="-0.14999847407452621"/>
      </bottom>
      <diagonal/>
    </border>
    <border>
      <left/>
      <right style="thin">
        <color indexed="64"/>
      </right>
      <top style="thin">
        <color theme="0" tint="-0.14999847407452621"/>
      </top>
      <bottom style="thin">
        <color theme="0" tint="-0.14999847407452621"/>
      </bottom>
      <diagonal/>
    </border>
    <border>
      <left/>
      <right style="thin">
        <color indexed="64"/>
      </right>
      <top style="thin">
        <color theme="0" tint="-0.14999847407452621"/>
      </top>
      <bottom/>
      <diagonal/>
    </border>
    <border>
      <left/>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tint="-0.14999847407452621"/>
      </right>
      <top/>
      <bottom style="thin">
        <color theme="0" tint="-0.14999847407452621"/>
      </bottom>
      <diagonal/>
    </border>
    <border>
      <left style="thin">
        <color indexed="64"/>
      </left>
      <right style="thin">
        <color indexed="64"/>
      </right>
      <top style="thin">
        <color indexed="64"/>
      </top>
      <bottom/>
      <diagonal/>
    </border>
    <border>
      <left/>
      <right style="thin">
        <color indexed="64"/>
      </right>
      <top style="thin">
        <color theme="0" tint="-0.14999847407452621"/>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18">
    <xf numFmtId="0" fontId="0" fillId="0" borderId="0" xfId="0"/>
    <xf numFmtId="0" fontId="0" fillId="2" borderId="0" xfId="0" applyFill="1"/>
    <xf numFmtId="0" fontId="0" fillId="3" borderId="0" xfId="0" applyFill="1"/>
    <xf numFmtId="0" fontId="1" fillId="2" borderId="0" xfId="0" applyFont="1" applyFill="1"/>
    <xf numFmtId="0" fontId="2" fillId="2" borderId="0" xfId="0" applyFont="1" applyFill="1"/>
    <xf numFmtId="0" fontId="3" fillId="2" borderId="0" xfId="0" applyFont="1" applyFill="1"/>
    <xf numFmtId="0" fontId="0" fillId="3" borderId="7" xfId="0" applyFill="1" applyBorder="1"/>
    <xf numFmtId="0" fontId="0" fillId="2" borderId="0" xfId="0" applyFill="1" applyAlignment="1">
      <alignment horizontal="center"/>
    </xf>
    <xf numFmtId="0" fontId="0" fillId="0" borderId="0" xfId="0" applyFill="1" applyBorder="1"/>
    <xf numFmtId="0" fontId="0" fillId="0" borderId="0" xfId="0" applyFill="1" applyBorder="1" applyAlignment="1">
      <alignment textRotation="90"/>
    </xf>
    <xf numFmtId="0" fontId="0" fillId="0" borderId="0" xfId="0" applyFill="1" applyBorder="1" applyAlignment="1"/>
    <xf numFmtId="0" fontId="2" fillId="3" borderId="0" xfId="0" applyFont="1" applyFill="1"/>
    <xf numFmtId="0" fontId="1" fillId="3" borderId="0" xfId="0" applyFont="1" applyFill="1"/>
    <xf numFmtId="0" fontId="6" fillId="6" borderId="0" xfId="0" applyFont="1" applyFill="1" applyBorder="1"/>
    <xf numFmtId="0" fontId="6" fillId="4" borderId="0" xfId="0" applyFont="1" applyFill="1" applyBorder="1"/>
    <xf numFmtId="0" fontId="6" fillId="8" borderId="0" xfId="0" applyFont="1" applyFill="1" applyBorder="1"/>
    <xf numFmtId="0" fontId="0" fillId="3" borderId="0" xfId="0" applyFill="1" applyAlignment="1">
      <alignment wrapText="1"/>
    </xf>
    <xf numFmtId="0" fontId="0" fillId="2" borderId="0" xfId="0" applyFill="1" applyBorder="1" applyAlignment="1"/>
    <xf numFmtId="0" fontId="1" fillId="0" borderId="0" xfId="0" applyFont="1" applyFill="1" applyBorder="1"/>
    <xf numFmtId="0" fontId="7" fillId="2" borderId="0" xfId="0" applyFont="1" applyFill="1"/>
    <xf numFmtId="49" fontId="7" fillId="2" borderId="0" xfId="0" applyNumberFormat="1" applyFont="1" applyFill="1"/>
    <xf numFmtId="0" fontId="3" fillId="2" borderId="0" xfId="0" applyFont="1" applyFill="1" applyBorder="1" applyAlignment="1">
      <alignment vertical="top"/>
    </xf>
    <xf numFmtId="0" fontId="0" fillId="2" borderId="0" xfId="0" applyFill="1" applyBorder="1" applyAlignment="1">
      <alignment vertical="top"/>
    </xf>
    <xf numFmtId="0" fontId="0" fillId="0" borderId="0" xfId="0" quotePrefix="1" applyFill="1" applyBorder="1"/>
    <xf numFmtId="0" fontId="0" fillId="3" borderId="14"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1" fillId="7" borderId="1" xfId="0" applyFont="1" applyFill="1" applyBorder="1"/>
    <xf numFmtId="0" fontId="1" fillId="7" borderId="2" xfId="0" applyFont="1" applyFill="1" applyBorder="1" applyAlignment="1">
      <alignment horizontal="center"/>
    </xf>
    <xf numFmtId="0" fontId="1" fillId="7" borderId="3" xfId="0" applyFont="1" applyFill="1" applyBorder="1"/>
    <xf numFmtId="0" fontId="0" fillId="9" borderId="12" xfId="0" applyFill="1" applyBorder="1" applyProtection="1"/>
    <xf numFmtId="0" fontId="0" fillId="3" borderId="17" xfId="0" applyFill="1" applyBorder="1"/>
    <xf numFmtId="0" fontId="0" fillId="3" borderId="13" xfId="0" applyFill="1" applyBorder="1"/>
    <xf numFmtId="0" fontId="0" fillId="3" borderId="18" xfId="0" applyFill="1" applyBorder="1"/>
    <xf numFmtId="0" fontId="0" fillId="3" borderId="19" xfId="0" applyFill="1" applyBorder="1"/>
    <xf numFmtId="0" fontId="0" fillId="9" borderId="4" xfId="0" applyFill="1" applyBorder="1" applyProtection="1"/>
    <xf numFmtId="0" fontId="0" fillId="3" borderId="20" xfId="0" applyFill="1" applyBorder="1" applyAlignment="1">
      <alignment horizontal="center"/>
    </xf>
    <xf numFmtId="0" fontId="0" fillId="9" borderId="12" xfId="0" applyFill="1" applyBorder="1"/>
    <xf numFmtId="0" fontId="0" fillId="9" borderId="4" xfId="0" applyFill="1" applyBorder="1"/>
    <xf numFmtId="0" fontId="8" fillId="9" borderId="1" xfId="0" applyFont="1" applyFill="1" applyBorder="1" applyAlignment="1">
      <alignment horizontal="right" vertical="center" textRotation="90"/>
    </xf>
    <xf numFmtId="0" fontId="8" fillId="9" borderId="12" xfId="0" applyFont="1" applyFill="1" applyBorder="1" applyAlignment="1">
      <alignment horizontal="right" vertical="center" textRotation="90"/>
    </xf>
    <xf numFmtId="0" fontId="1" fillId="9" borderId="4" xfId="0" applyFont="1" applyFill="1" applyBorder="1"/>
    <xf numFmtId="0" fontId="1" fillId="9" borderId="1" xfId="0" applyFont="1" applyFill="1" applyBorder="1" applyAlignment="1">
      <alignment horizontal="right" vertical="center" textRotation="90"/>
    </xf>
    <xf numFmtId="0" fontId="1" fillId="9" borderId="12" xfId="0" applyFont="1" applyFill="1" applyBorder="1" applyAlignment="1">
      <alignment horizontal="right" vertical="center" textRotation="90"/>
    </xf>
    <xf numFmtId="0" fontId="1" fillId="2" borderId="0" xfId="0" applyFont="1" applyFill="1" applyAlignment="1">
      <alignment horizontal="right"/>
    </xf>
    <xf numFmtId="0" fontId="0" fillId="5" borderId="23" xfId="0" applyFill="1" applyBorder="1" applyAlignment="1">
      <alignment horizontal="center" textRotation="45"/>
    </xf>
    <xf numFmtId="0" fontId="0" fillId="2" borderId="0" xfId="0" applyFill="1" applyAlignment="1">
      <alignment horizontal="right"/>
    </xf>
    <xf numFmtId="0" fontId="0" fillId="3" borderId="0" xfId="0" applyFont="1" applyFill="1"/>
    <xf numFmtId="0" fontId="0" fillId="3" borderId="0" xfId="0" applyFont="1" applyFill="1" applyAlignment="1">
      <alignment horizontal="left" indent="3"/>
    </xf>
    <xf numFmtId="0" fontId="0" fillId="3" borderId="0" xfId="0" applyFill="1" applyAlignment="1">
      <alignment horizontal="left" indent="3"/>
    </xf>
    <xf numFmtId="0" fontId="0" fillId="0" borderId="0" xfId="0" applyAlignment="1">
      <alignment wrapText="1"/>
    </xf>
    <xf numFmtId="0" fontId="1" fillId="0" borderId="0" xfId="0" applyFont="1"/>
    <xf numFmtId="0" fontId="10" fillId="3" borderId="0" xfId="0" applyFont="1" applyFill="1"/>
    <xf numFmtId="0" fontId="10" fillId="3" borderId="0" xfId="0" applyFont="1" applyFill="1" applyAlignment="1">
      <alignment horizontal="left"/>
    </xf>
    <xf numFmtId="0" fontId="11" fillId="0" borderId="0" xfId="0" applyFont="1"/>
    <xf numFmtId="0" fontId="0" fillId="0" borderId="0" xfId="0" applyFont="1" applyAlignment="1">
      <alignment wrapText="1"/>
    </xf>
    <xf numFmtId="0" fontId="0" fillId="3" borderId="7" xfId="0" applyFont="1" applyFill="1" applyBorder="1"/>
    <xf numFmtId="0" fontId="1" fillId="13" borderId="7" xfId="0" applyFont="1" applyFill="1" applyBorder="1"/>
    <xf numFmtId="0" fontId="1" fillId="3" borderId="0" xfId="0" applyFont="1" applyFill="1" applyBorder="1"/>
    <xf numFmtId="0" fontId="0" fillId="3" borderId="0" xfId="0" applyFill="1" applyBorder="1"/>
    <xf numFmtId="0" fontId="0" fillId="0" borderId="0" xfId="0" applyAlignment="1">
      <alignment wrapText="1"/>
    </xf>
    <xf numFmtId="0" fontId="0" fillId="3" borderId="0" xfId="0" applyFill="1" applyAlignment="1">
      <alignment wrapText="1"/>
    </xf>
    <xf numFmtId="0" fontId="7" fillId="3" borderId="0" xfId="0" applyFont="1" applyFill="1" applyAlignment="1">
      <alignment wrapText="1"/>
    </xf>
    <xf numFmtId="0" fontId="8" fillId="3" borderId="0" xfId="0" applyFont="1" applyFill="1" applyAlignment="1"/>
    <xf numFmtId="0" fontId="7" fillId="3" borderId="0" xfId="0" applyFont="1" applyFill="1" applyAlignment="1"/>
    <xf numFmtId="0" fontId="0" fillId="0" borderId="7" xfId="0" applyBorder="1"/>
    <xf numFmtId="0" fontId="3" fillId="0" borderId="7" xfId="0" applyFont="1" applyBorder="1" applyAlignment="1">
      <alignment wrapText="1"/>
    </xf>
    <xf numFmtId="0" fontId="0" fillId="3" borderId="0" xfId="0" applyFill="1" applyBorder="1" applyAlignment="1">
      <alignment horizontal="center"/>
    </xf>
    <xf numFmtId="0" fontId="0" fillId="3" borderId="0" xfId="0" applyFill="1" applyBorder="1" applyAlignment="1">
      <alignment horizontal="right" vertical="center" textRotation="90"/>
    </xf>
    <xf numFmtId="0" fontId="0" fillId="14" borderId="7" xfId="0" applyFill="1" applyBorder="1"/>
    <xf numFmtId="0" fontId="0" fillId="12" borderId="7" xfId="0" applyFill="1" applyBorder="1"/>
    <xf numFmtId="0" fontId="0" fillId="10" borderId="7" xfId="0" applyFill="1" applyBorder="1"/>
    <xf numFmtId="0" fontId="0" fillId="3" borderId="0" xfId="0" applyFont="1" applyFill="1" applyBorder="1" applyAlignment="1"/>
    <xf numFmtId="0" fontId="0" fillId="3" borderId="0" xfId="0" applyFill="1" applyBorder="1" applyAlignment="1"/>
    <xf numFmtId="0" fontId="1" fillId="5" borderId="25" xfId="0" applyFont="1" applyFill="1" applyBorder="1"/>
    <xf numFmtId="0" fontId="1" fillId="5" borderId="1" xfId="0" applyFont="1" applyFill="1" applyBorder="1"/>
    <xf numFmtId="0" fontId="1" fillId="5" borderId="2" xfId="0" quotePrefix="1" applyFont="1" applyFill="1" applyBorder="1"/>
    <xf numFmtId="0" fontId="0" fillId="5" borderId="3" xfId="0" quotePrefix="1" applyFill="1" applyBorder="1"/>
    <xf numFmtId="0" fontId="1" fillId="5" borderId="7" xfId="0" applyFont="1" applyFill="1" applyBorder="1"/>
    <xf numFmtId="0" fontId="0" fillId="3" borderId="21" xfId="0" applyFill="1" applyBorder="1" applyAlignment="1">
      <alignment horizontal="center" vertical="center"/>
    </xf>
    <xf numFmtId="0" fontId="0" fillId="3" borderId="24" xfId="0" applyFill="1" applyBorder="1" applyAlignment="1">
      <alignment horizontal="center" vertical="center"/>
    </xf>
    <xf numFmtId="1" fontId="0" fillId="3" borderId="0" xfId="0" applyNumberFormat="1" applyFill="1" applyBorder="1" applyAlignment="1">
      <alignment horizontal="center" vertical="center"/>
    </xf>
    <xf numFmtId="0" fontId="1" fillId="2" borderId="0" xfId="0" applyFont="1" applyFill="1" applyAlignment="1">
      <alignment horizontal="center"/>
    </xf>
    <xf numFmtId="0" fontId="1" fillId="2" borderId="0" xfId="0" applyFont="1" applyFill="1" applyAlignment="1">
      <alignment horizontal="left"/>
    </xf>
    <xf numFmtId="0" fontId="1" fillId="9" borderId="0" xfId="0" applyFont="1" applyFill="1" applyBorder="1" applyAlignment="1">
      <alignment horizontal="center"/>
    </xf>
    <xf numFmtId="0" fontId="0" fillId="9" borderId="0" xfId="0" applyFill="1" applyBorder="1"/>
    <xf numFmtId="0" fontId="8" fillId="9" borderId="0" xfId="0" applyFont="1" applyFill="1" applyBorder="1" applyAlignment="1">
      <alignment horizontal="center"/>
    </xf>
    <xf numFmtId="0" fontId="1" fillId="9" borderId="0" xfId="0" applyFont="1" applyFill="1" applyBorder="1"/>
    <xf numFmtId="0" fontId="1" fillId="9" borderId="0" xfId="0" applyFont="1" applyFill="1" applyBorder="1" applyAlignment="1">
      <alignment horizontal="right" vertical="center" textRotation="90"/>
    </xf>
    <xf numFmtId="0" fontId="1" fillId="9" borderId="13" xfId="0" applyFont="1" applyFill="1" applyBorder="1" applyAlignment="1">
      <alignment horizontal="right" vertical="center" textRotation="90"/>
    </xf>
    <xf numFmtId="0" fontId="2" fillId="9" borderId="13" xfId="0" applyFont="1" applyFill="1" applyBorder="1" applyAlignment="1">
      <alignment horizontal="right" vertical="center" textRotation="90"/>
    </xf>
    <xf numFmtId="0" fontId="7" fillId="3" borderId="7" xfId="0" applyFont="1" applyFill="1" applyBorder="1"/>
    <xf numFmtId="0" fontId="0" fillId="3" borderId="26" xfId="0" applyFill="1" applyBorder="1"/>
    <xf numFmtId="0" fontId="0" fillId="0" borderId="0" xfId="0" applyFill="1" applyBorder="1" applyAlignment="1">
      <alignment horizontal="center"/>
    </xf>
    <xf numFmtId="0" fontId="0" fillId="0" borderId="5" xfId="0" applyFill="1" applyBorder="1" applyAlignment="1">
      <alignment horizontal="center"/>
    </xf>
    <xf numFmtId="0" fontId="0" fillId="2" borderId="0" xfId="0" applyFill="1" applyBorder="1"/>
    <xf numFmtId="0" fontId="3" fillId="2" borderId="0" xfId="0" applyFont="1" applyFill="1" applyAlignment="1">
      <alignment wrapText="1"/>
    </xf>
    <xf numFmtId="0" fontId="0" fillId="0" borderId="0" xfId="0" applyAlignment="1">
      <alignment vertical="center"/>
    </xf>
    <xf numFmtId="0" fontId="1" fillId="0" borderId="0" xfId="0" applyFont="1" applyAlignment="1">
      <alignment vertical="center"/>
    </xf>
    <xf numFmtId="0" fontId="10" fillId="0" borderId="0" xfId="0" applyFont="1" applyAlignment="1">
      <alignment vertical="center"/>
    </xf>
    <xf numFmtId="0" fontId="10" fillId="5" borderId="22" xfId="0" applyFont="1" applyFill="1" applyBorder="1" applyAlignment="1">
      <alignment wrapText="1"/>
    </xf>
    <xf numFmtId="0" fontId="0" fillId="0" borderId="7" xfId="0" applyBorder="1" applyAlignment="1">
      <alignment wrapText="1"/>
    </xf>
    <xf numFmtId="0" fontId="0" fillId="0" borderId="7" xfId="0" applyFont="1" applyBorder="1" applyAlignment="1">
      <alignment wrapText="1"/>
    </xf>
    <xf numFmtId="0" fontId="10" fillId="0" borderId="0" xfId="0" applyFont="1"/>
    <xf numFmtId="0" fontId="0" fillId="3" borderId="0" xfId="0" applyFill="1" applyBorder="1" applyAlignment="1">
      <alignment horizontal="center"/>
    </xf>
    <xf numFmtId="0" fontId="1" fillId="5" borderId="22" xfId="0" applyFont="1" applyFill="1" applyBorder="1" applyAlignment="1">
      <alignment wrapText="1"/>
    </xf>
    <xf numFmtId="0" fontId="1" fillId="5" borderId="0" xfId="0" applyFont="1" applyFill="1" applyBorder="1" applyAlignment="1">
      <alignment wrapText="1"/>
    </xf>
    <xf numFmtId="0" fontId="0" fillId="5" borderId="11" xfId="0" applyFill="1" applyBorder="1" applyAlignment="1">
      <alignment horizontal="center" vertical="center" textRotation="90" wrapText="1"/>
    </xf>
    <xf numFmtId="1" fontId="0" fillId="2" borderId="0" xfId="0" applyNumberFormat="1" applyFill="1"/>
    <xf numFmtId="0" fontId="2" fillId="0" borderId="0" xfId="0" applyFont="1"/>
    <xf numFmtId="0" fontId="3" fillId="2" borderId="0" xfId="0" applyFont="1" applyFill="1" applyAlignment="1">
      <alignment horizontal="left" wrapText="1"/>
    </xf>
    <xf numFmtId="0" fontId="0" fillId="3" borderId="0" xfId="0" applyFill="1" applyAlignment="1">
      <alignment wrapText="1"/>
    </xf>
    <xf numFmtId="0" fontId="0" fillId="0" borderId="0" xfId="0" applyAlignment="1">
      <alignment wrapText="1"/>
    </xf>
    <xf numFmtId="0" fontId="7" fillId="3" borderId="0" xfId="0" applyFont="1" applyFill="1" applyAlignment="1">
      <alignment wrapText="1"/>
    </xf>
    <xf numFmtId="0" fontId="7" fillId="0" borderId="0" xfId="0" applyFont="1" applyAlignment="1">
      <alignment wrapText="1"/>
    </xf>
    <xf numFmtId="0" fontId="0" fillId="3" borderId="0" xfId="0" applyFill="1" applyAlignment="1">
      <alignment horizontal="left" wrapText="1" indent="3"/>
    </xf>
    <xf numFmtId="0" fontId="0" fillId="0" borderId="0" xfId="0" applyAlignment="1">
      <alignment horizontal="left" wrapText="1" indent="3"/>
    </xf>
    <xf numFmtId="0" fontId="0" fillId="3" borderId="0" xfId="0" applyFont="1" applyFill="1" applyAlignment="1">
      <alignment wrapText="1"/>
    </xf>
    <xf numFmtId="0" fontId="0" fillId="0" borderId="0" xfId="0" applyFont="1" applyAlignment="1">
      <alignment wrapText="1"/>
    </xf>
    <xf numFmtId="0" fontId="0" fillId="3" borderId="8" xfId="0" applyFont="1" applyFill="1" applyBorder="1" applyAlignment="1"/>
    <xf numFmtId="0" fontId="0" fillId="0" borderId="9" xfId="0" applyBorder="1" applyAlignment="1"/>
    <xf numFmtId="0" fontId="0" fillId="0" borderId="10" xfId="0" applyBorder="1" applyAlignment="1"/>
    <xf numFmtId="0" fontId="1" fillId="3" borderId="8" xfId="0" applyFont="1" applyFill="1" applyBorder="1" applyAlignment="1"/>
    <xf numFmtId="0" fontId="0" fillId="3" borderId="8" xfId="0" applyFill="1" applyBorder="1" applyAlignment="1"/>
    <xf numFmtId="0" fontId="0" fillId="3" borderId="10" xfId="0" applyFill="1" applyBorder="1" applyAlignment="1"/>
    <xf numFmtId="0" fontId="0" fillId="3" borderId="0" xfId="0" applyFont="1" applyFill="1" applyAlignment="1">
      <alignment horizontal="left" wrapText="1" indent="3"/>
    </xf>
    <xf numFmtId="49" fontId="0" fillId="3" borderId="7" xfId="0" applyNumberFormat="1" applyFill="1" applyBorder="1" applyAlignment="1"/>
    <xf numFmtId="49" fontId="0" fillId="0" borderId="7" xfId="0" applyNumberFormat="1" applyBorder="1" applyAlignment="1"/>
    <xf numFmtId="0" fontId="7" fillId="3" borderId="7" xfId="0" applyFont="1" applyFill="1" applyBorder="1" applyAlignment="1"/>
    <xf numFmtId="0" fontId="7" fillId="0" borderId="7" xfId="0" applyFont="1" applyBorder="1" applyAlignment="1"/>
    <xf numFmtId="0" fontId="0" fillId="3" borderId="7" xfId="0" applyFill="1" applyBorder="1" applyAlignment="1"/>
    <xf numFmtId="0" fontId="0" fillId="0" borderId="7" xfId="0" applyBorder="1" applyAlignment="1"/>
    <xf numFmtId="0" fontId="7" fillId="3" borderId="8" xfId="0" applyFont="1" applyFill="1" applyBorder="1" applyAlignment="1"/>
    <xf numFmtId="0" fontId="7" fillId="0" borderId="9" xfId="0" applyFont="1" applyBorder="1" applyAlignment="1"/>
    <xf numFmtId="0" fontId="7" fillId="0" borderId="10" xfId="0" applyFont="1" applyBorder="1" applyAlignment="1"/>
    <xf numFmtId="0" fontId="0" fillId="3" borderId="8" xfId="0" applyFill="1" applyBorder="1" applyAlignment="1">
      <alignment horizontal="left"/>
    </xf>
    <xf numFmtId="0" fontId="0" fillId="3" borderId="10" xfId="0" applyFill="1" applyBorder="1" applyAlignment="1">
      <alignment horizontal="left"/>
    </xf>
    <xf numFmtId="0" fontId="0" fillId="3" borderId="8" xfId="0" applyFill="1" applyBorder="1" applyAlignment="1">
      <alignment vertical="top"/>
    </xf>
    <xf numFmtId="0" fontId="0" fillId="0" borderId="7" xfId="0" applyFont="1" applyBorder="1" applyAlignment="1">
      <alignment vertical="top"/>
    </xf>
    <xf numFmtId="0" fontId="7" fillId="3" borderId="1"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3" borderId="7" xfId="0" applyFont="1" applyFill="1" applyBorder="1" applyAlignment="1">
      <alignment vertical="top" wrapText="1"/>
    </xf>
    <xf numFmtId="0" fontId="7" fillId="0" borderId="7" xfId="0" applyFont="1" applyBorder="1" applyAlignment="1">
      <alignment vertical="top" wrapText="1"/>
    </xf>
    <xf numFmtId="0" fontId="0" fillId="3" borderId="8" xfId="0" applyFill="1" applyBorder="1"/>
    <xf numFmtId="0" fontId="0" fillId="3" borderId="9" xfId="0" applyFill="1" applyBorder="1"/>
    <xf numFmtId="0" fontId="0" fillId="3" borderId="10" xfId="0" applyFill="1" applyBorder="1"/>
    <xf numFmtId="0" fontId="3" fillId="2" borderId="0" xfId="0" applyFont="1" applyFill="1" applyBorder="1" applyAlignment="1">
      <alignment vertical="top" wrapText="1"/>
    </xf>
    <xf numFmtId="0" fontId="7" fillId="3" borderId="1" xfId="0" applyFont="1" applyFill="1" applyBorder="1" applyAlignment="1">
      <alignment wrapText="1"/>
    </xf>
    <xf numFmtId="0" fontId="7" fillId="0" borderId="2" xfId="0" applyFont="1" applyBorder="1" applyAlignment="1">
      <alignment wrapText="1"/>
    </xf>
    <xf numFmtId="0" fontId="7" fillId="0" borderId="3" xfId="0" applyFont="1" applyBorder="1" applyAlignment="1">
      <alignment wrapText="1"/>
    </xf>
    <xf numFmtId="0" fontId="7" fillId="0" borderId="12" xfId="0" applyFont="1" applyBorder="1" applyAlignment="1">
      <alignment wrapText="1"/>
    </xf>
    <xf numFmtId="0" fontId="7" fillId="0" borderId="0" xfId="0" applyFont="1" applyBorder="1" applyAlignment="1">
      <alignment wrapText="1"/>
    </xf>
    <xf numFmtId="0" fontId="7" fillId="0" borderId="13" xfId="0" applyFont="1" applyBorder="1" applyAlignment="1">
      <alignment wrapText="1"/>
    </xf>
    <xf numFmtId="0" fontId="7" fillId="0" borderId="4" xfId="0" applyFont="1" applyBorder="1" applyAlignment="1">
      <alignment wrapText="1"/>
    </xf>
    <xf numFmtId="0" fontId="7" fillId="0" borderId="5" xfId="0" applyFont="1" applyBorder="1" applyAlignment="1">
      <alignment wrapText="1"/>
    </xf>
    <xf numFmtId="0" fontId="7" fillId="0" borderId="6" xfId="0" applyFont="1" applyBorder="1" applyAlignment="1">
      <alignment wrapText="1"/>
    </xf>
    <xf numFmtId="0" fontId="7" fillId="3"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Border="1" applyAlignment="1">
      <alignment horizontal="left" vertical="top" wrapText="1"/>
    </xf>
    <xf numFmtId="0" fontId="3" fillId="0" borderId="1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0" fillId="5" borderId="0" xfId="0" applyFill="1" applyAlignment="1">
      <alignment horizontal="center"/>
    </xf>
    <xf numFmtId="0" fontId="0" fillId="0" borderId="0" xfId="0" applyAlignment="1">
      <alignment horizontal="center"/>
    </xf>
    <xf numFmtId="0" fontId="0" fillId="11" borderId="0" xfId="0" applyFill="1" applyAlignment="1">
      <alignment horizontal="center"/>
    </xf>
    <xf numFmtId="49" fontId="0" fillId="3" borderId="8" xfId="0" applyNumberFormat="1" applyFill="1" applyBorder="1" applyAlignment="1"/>
    <xf numFmtId="49" fontId="0" fillId="3" borderId="9" xfId="0" applyNumberFormat="1" applyFill="1" applyBorder="1" applyAlignment="1"/>
    <xf numFmtId="49" fontId="0" fillId="3" borderId="10" xfId="0" applyNumberFormat="1" applyFill="1" applyBorder="1" applyAlignment="1"/>
    <xf numFmtId="0" fontId="3" fillId="2" borderId="0" xfId="0" applyFont="1" applyFill="1" applyAlignment="1">
      <alignment wrapText="1"/>
    </xf>
    <xf numFmtId="0" fontId="0" fillId="10" borderId="0" xfId="0" applyFill="1" applyAlignment="1">
      <alignment horizontal="center"/>
    </xf>
    <xf numFmtId="0" fontId="0" fillId="12" borderId="0" xfId="0" applyFill="1" applyAlignment="1">
      <alignment horizontal="center"/>
    </xf>
    <xf numFmtId="0" fontId="3" fillId="0" borderId="0" xfId="0" applyFont="1" applyAlignment="1">
      <alignment wrapText="1"/>
    </xf>
    <xf numFmtId="0" fontId="0" fillId="3" borderId="1" xfId="0" applyFill="1" applyBorder="1" applyAlignment="1"/>
    <xf numFmtId="0" fontId="0" fillId="3" borderId="2" xfId="0" applyFill="1" applyBorder="1" applyAlignment="1"/>
    <xf numFmtId="0" fontId="0" fillId="0" borderId="2" xfId="0" applyBorder="1" applyAlignment="1"/>
    <xf numFmtId="0" fontId="0" fillId="0" borderId="3" xfId="0" applyBorder="1" applyAlignment="1"/>
    <xf numFmtId="0" fontId="0" fillId="0" borderId="12" xfId="0" applyBorder="1" applyAlignment="1"/>
    <xf numFmtId="0" fontId="0" fillId="0" borderId="0" xfId="0" applyBorder="1" applyAlignment="1"/>
    <xf numFmtId="0" fontId="0" fillId="0" borderId="13" xfId="0" applyBorder="1" applyAlignment="1"/>
    <xf numFmtId="0" fontId="0" fillId="0" borderId="4" xfId="0" applyBorder="1" applyAlignment="1"/>
    <xf numFmtId="0" fontId="0" fillId="0" borderId="5" xfId="0" applyBorder="1" applyAlignment="1"/>
    <xf numFmtId="0" fontId="0" fillId="0" borderId="6" xfId="0" applyBorder="1" applyAlignment="1"/>
    <xf numFmtId="0" fontId="7" fillId="12" borderId="7"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0" fillId="10" borderId="7" xfId="0" applyFill="1" applyBorder="1" applyAlignment="1">
      <alignment horizontal="center" vertical="center" wrapText="1"/>
    </xf>
    <xf numFmtId="0" fontId="0" fillId="10" borderId="8" xfId="0" applyFill="1" applyBorder="1" applyAlignment="1">
      <alignment horizontal="center" vertical="center" wrapText="1"/>
    </xf>
    <xf numFmtId="0" fontId="0" fillId="10" borderId="9" xfId="0" applyFill="1" applyBorder="1" applyAlignment="1">
      <alignment horizontal="center" vertical="center" wrapText="1"/>
    </xf>
    <xf numFmtId="0" fontId="0" fillId="10" borderId="10" xfId="0" applyFill="1" applyBorder="1" applyAlignment="1">
      <alignment horizontal="center" vertical="center" wrapText="1"/>
    </xf>
    <xf numFmtId="0" fontId="0" fillId="12" borderId="7" xfId="0"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12" borderId="9"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8" fillId="9" borderId="5" xfId="0" applyFont="1" applyFill="1" applyBorder="1" applyAlignment="1">
      <alignment horizontal="center"/>
    </xf>
    <xf numFmtId="0" fontId="1" fillId="9" borderId="5" xfId="0" applyFont="1" applyFill="1" applyBorder="1" applyAlignment="1">
      <alignment horizontal="center"/>
    </xf>
    <xf numFmtId="0" fontId="1" fillId="9" borderId="6" xfId="0" applyFont="1" applyFill="1" applyBorder="1" applyAlignment="1">
      <alignment horizontal="center"/>
    </xf>
    <xf numFmtId="0" fontId="0" fillId="11" borderId="7" xfId="0" applyFill="1" applyBorder="1" applyAlignment="1">
      <alignment horizontal="center" vertical="center" wrapText="1"/>
    </xf>
    <xf numFmtId="0" fontId="1" fillId="5" borderId="25" xfId="0" applyFont="1" applyFill="1" applyBorder="1" applyAlignment="1">
      <alignment horizontal="center"/>
    </xf>
    <xf numFmtId="0" fontId="1" fillId="5" borderId="1" xfId="0" applyFont="1" applyFill="1" applyBorder="1" applyAlignment="1">
      <alignment horizontal="center"/>
    </xf>
    <xf numFmtId="0" fontId="0" fillId="0" borderId="0" xfId="0" applyAlignment="1"/>
    <xf numFmtId="0" fontId="0" fillId="3" borderId="0" xfId="0" applyFill="1" applyBorder="1" applyAlignment="1">
      <alignment horizontal="center"/>
    </xf>
    <xf numFmtId="0" fontId="0" fillId="3" borderId="0" xfId="0" applyFill="1" applyAlignment="1">
      <alignment horizontal="center"/>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15" borderId="30" xfId="0" applyFill="1" applyBorder="1" applyAlignment="1">
      <alignment vertical="center" wrapText="1"/>
    </xf>
    <xf numFmtId="0" fontId="0" fillId="0" borderId="30" xfId="0" applyBorder="1" applyAlignment="1">
      <alignment vertical="center" wrapText="1"/>
    </xf>
    <xf numFmtId="0" fontId="0" fillId="16" borderId="30" xfId="0" applyFill="1" applyBorder="1" applyAlignment="1">
      <alignment vertical="center" wrapText="1"/>
    </xf>
    <xf numFmtId="0" fontId="12" fillId="16" borderId="30" xfId="0" applyFont="1" applyFill="1" applyBorder="1" applyAlignment="1">
      <alignment vertical="center" wrapText="1"/>
    </xf>
  </cellXfs>
  <cellStyles count="1">
    <cellStyle name="Normal" xfId="0" builtinId="0"/>
  </cellStyles>
  <dxfs count="43">
    <dxf>
      <font>
        <color rgb="FF006100"/>
      </font>
      <fill>
        <patternFill>
          <bgColor rgb="FFC6EFCE"/>
        </patternFill>
      </fill>
    </dxf>
    <dxf>
      <font>
        <color rgb="FF9C6500"/>
      </font>
      <fill>
        <patternFill>
          <bgColor rgb="FFFFEB9C"/>
        </patternFill>
      </fill>
    </dxf>
    <dxf>
      <font>
        <color rgb="FF9C0006"/>
      </font>
      <fill>
        <patternFill>
          <bgColor theme="5"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theme="5" tint="0.39994506668294322"/>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828675</xdr:colOff>
      <xdr:row>0</xdr:row>
      <xdr:rowOff>152400</xdr:rowOff>
    </xdr:from>
    <xdr:to>
      <xdr:col>11</xdr:col>
      <xdr:colOff>38100</xdr:colOff>
      <xdr:row>3</xdr:row>
      <xdr:rowOff>211198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62575" y="152400"/>
          <a:ext cx="1266825" cy="677923"/>
        </a:xfrm>
        <a:prstGeom prst="rect">
          <a:avLst/>
        </a:prstGeom>
      </xdr:spPr>
    </xdr:pic>
    <xdr:clientData/>
  </xdr:twoCellAnchor>
  <xdr:twoCellAnchor editAs="oneCell">
    <xdr:from>
      <xdr:col>9</xdr:col>
      <xdr:colOff>133350</xdr:colOff>
      <xdr:row>4</xdr:row>
      <xdr:rowOff>184153</xdr:rowOff>
    </xdr:from>
    <xdr:to>
      <xdr:col>12</xdr:col>
      <xdr:colOff>409575</xdr:colOff>
      <xdr:row>5</xdr:row>
      <xdr:rowOff>167569</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19750" y="993778"/>
          <a:ext cx="2105025" cy="2977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95251</xdr:colOff>
      <xdr:row>12</xdr:row>
      <xdr:rowOff>104775</xdr:rowOff>
    </xdr:from>
    <xdr:to>
      <xdr:col>1</xdr:col>
      <xdr:colOff>438150</xdr:colOff>
      <xdr:row>16</xdr:row>
      <xdr:rowOff>37575</xdr:rowOff>
    </xdr:to>
    <xdr:sp macro="" textlink="">
      <xdr:nvSpPr>
        <xdr:cNvPr id="2" name="Rounded Rectangle 1"/>
        <xdr:cNvSpPr/>
      </xdr:nvSpPr>
      <xdr:spPr>
        <a:xfrm>
          <a:off x="95251" y="2238375"/>
          <a:ext cx="952499" cy="694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a:t>
          </a:r>
          <a:r>
            <a:rPr lang="en-GB" sz="1100" baseline="0"/>
            <a:t> Enter project information</a:t>
          </a:r>
          <a:endParaRPr lang="en-GB" sz="1100"/>
        </a:p>
      </xdr:txBody>
    </xdr:sp>
    <xdr:clientData/>
  </xdr:twoCellAnchor>
  <xdr:twoCellAnchor>
    <xdr:from>
      <xdr:col>3</xdr:col>
      <xdr:colOff>561976</xdr:colOff>
      <xdr:row>12</xdr:row>
      <xdr:rowOff>104774</xdr:rowOff>
    </xdr:from>
    <xdr:to>
      <xdr:col>5</xdr:col>
      <xdr:colOff>561975</xdr:colOff>
      <xdr:row>18</xdr:row>
      <xdr:rowOff>114300</xdr:rowOff>
    </xdr:to>
    <xdr:sp macro="" textlink="">
      <xdr:nvSpPr>
        <xdr:cNvPr id="3" name="Rounded Rectangle 2"/>
        <xdr:cNvSpPr/>
      </xdr:nvSpPr>
      <xdr:spPr>
        <a:xfrm>
          <a:off x="2390776" y="3709034"/>
          <a:ext cx="1219199" cy="110680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a:t>
          </a:r>
          <a:r>
            <a:rPr lang="en-GB" sz="1100" baseline="0"/>
            <a:t> Assess vulnerability of key activities </a:t>
          </a:r>
        </a:p>
        <a:p>
          <a:pPr algn="l"/>
          <a:r>
            <a:rPr lang="en-GB" sz="1100" baseline="0"/>
            <a:t>to climate variables</a:t>
          </a:r>
          <a:endParaRPr lang="en-GB" sz="1100"/>
        </a:p>
      </xdr:txBody>
    </xdr:sp>
    <xdr:clientData/>
  </xdr:twoCellAnchor>
  <xdr:twoCellAnchor>
    <xdr:from>
      <xdr:col>6</xdr:col>
      <xdr:colOff>104776</xdr:colOff>
      <xdr:row>12</xdr:row>
      <xdr:rowOff>104774</xdr:rowOff>
    </xdr:from>
    <xdr:to>
      <xdr:col>7</xdr:col>
      <xdr:colOff>409575</xdr:colOff>
      <xdr:row>17</xdr:row>
      <xdr:rowOff>53339</xdr:rowOff>
    </xdr:to>
    <xdr:sp macro="" textlink="">
      <xdr:nvSpPr>
        <xdr:cNvPr id="4" name="Rounded Rectangle 3"/>
        <xdr:cNvSpPr/>
      </xdr:nvSpPr>
      <xdr:spPr>
        <a:xfrm>
          <a:off x="3762376" y="3709034"/>
          <a:ext cx="1432559" cy="8629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4.</a:t>
          </a:r>
          <a:r>
            <a:rPr lang="en-GB" sz="1100" baseline="0"/>
            <a:t> Assess exposure of key locations to climate variables</a:t>
          </a:r>
          <a:endParaRPr lang="en-GB" sz="1100"/>
        </a:p>
      </xdr:txBody>
    </xdr:sp>
    <xdr:clientData/>
  </xdr:twoCellAnchor>
  <xdr:twoCellAnchor>
    <xdr:from>
      <xdr:col>7</xdr:col>
      <xdr:colOff>600075</xdr:colOff>
      <xdr:row>12</xdr:row>
      <xdr:rowOff>104775</xdr:rowOff>
    </xdr:from>
    <xdr:to>
      <xdr:col>9</xdr:col>
      <xdr:colOff>466725</xdr:colOff>
      <xdr:row>16</xdr:row>
      <xdr:rowOff>37575</xdr:rowOff>
    </xdr:to>
    <xdr:sp macro="" textlink="">
      <xdr:nvSpPr>
        <xdr:cNvPr id="5" name="Rounded Rectangle 4"/>
        <xdr:cNvSpPr/>
      </xdr:nvSpPr>
      <xdr:spPr>
        <a:xfrm>
          <a:off x="5210175" y="2247900"/>
          <a:ext cx="1085850" cy="694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5.</a:t>
          </a:r>
          <a:r>
            <a:rPr lang="en-GB" sz="1100" baseline="0"/>
            <a:t> Rank climate risks on matrix </a:t>
          </a:r>
          <a:endParaRPr lang="en-GB" sz="1100"/>
        </a:p>
      </xdr:txBody>
    </xdr:sp>
    <xdr:clientData/>
  </xdr:twoCellAnchor>
  <xdr:twoCellAnchor>
    <xdr:from>
      <xdr:col>10</xdr:col>
      <xdr:colOff>19050</xdr:colOff>
      <xdr:row>12</xdr:row>
      <xdr:rowOff>104774</xdr:rowOff>
    </xdr:from>
    <xdr:to>
      <xdr:col>12</xdr:col>
      <xdr:colOff>403860</xdr:colOff>
      <xdr:row>18</xdr:row>
      <xdr:rowOff>76200</xdr:rowOff>
    </xdr:to>
    <xdr:sp macro="" textlink="">
      <xdr:nvSpPr>
        <xdr:cNvPr id="6" name="Rounded Rectangle 5"/>
        <xdr:cNvSpPr/>
      </xdr:nvSpPr>
      <xdr:spPr>
        <a:xfrm>
          <a:off x="6633210" y="3709034"/>
          <a:ext cx="1604010" cy="106870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6.</a:t>
          </a:r>
          <a:r>
            <a:rPr lang="en-GB" sz="1100" baseline="0"/>
            <a:t> Assess potential impacts and adaptation options for greatest climate-related project risks</a:t>
          </a:r>
          <a:endParaRPr lang="en-GB" sz="1100"/>
        </a:p>
      </xdr:txBody>
    </xdr:sp>
    <xdr:clientData/>
  </xdr:twoCellAnchor>
  <xdr:twoCellAnchor>
    <xdr:from>
      <xdr:col>2</xdr:col>
      <xdr:colOff>47626</xdr:colOff>
      <xdr:row>12</xdr:row>
      <xdr:rowOff>104775</xdr:rowOff>
    </xdr:from>
    <xdr:to>
      <xdr:col>3</xdr:col>
      <xdr:colOff>361950</xdr:colOff>
      <xdr:row>16</xdr:row>
      <xdr:rowOff>37575</xdr:rowOff>
    </xdr:to>
    <xdr:sp macro="" textlink="">
      <xdr:nvSpPr>
        <xdr:cNvPr id="18" name="Rounded Rectangle 17"/>
        <xdr:cNvSpPr/>
      </xdr:nvSpPr>
      <xdr:spPr>
        <a:xfrm>
          <a:off x="1266826" y="2238375"/>
          <a:ext cx="923924" cy="694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a:t>
          </a:r>
          <a:r>
            <a:rPr lang="en-GB" sz="1100" baseline="0"/>
            <a:t> Select variables in scope</a:t>
          </a:r>
          <a:endParaRPr lang="en-GB" sz="1100"/>
        </a:p>
      </xdr:txBody>
    </xdr:sp>
    <xdr:clientData/>
  </xdr:twoCellAnchor>
  <xdr:twoCellAnchor>
    <xdr:from>
      <xdr:col>1</xdr:col>
      <xdr:colOff>333375</xdr:colOff>
      <xdr:row>13</xdr:row>
      <xdr:rowOff>133088</xdr:rowOff>
    </xdr:from>
    <xdr:to>
      <xdr:col>2</xdr:col>
      <xdr:colOff>95250</xdr:colOff>
      <xdr:row>15</xdr:row>
      <xdr:rowOff>9263</xdr:rowOff>
    </xdr:to>
    <xdr:sp macro="" textlink="">
      <xdr:nvSpPr>
        <xdr:cNvPr id="7" name="Right Arrow 6"/>
        <xdr:cNvSpPr/>
      </xdr:nvSpPr>
      <xdr:spPr>
        <a:xfrm>
          <a:off x="942975" y="2457188"/>
          <a:ext cx="371475" cy="2571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285750</xdr:colOff>
      <xdr:row>13</xdr:row>
      <xdr:rowOff>133088</xdr:rowOff>
    </xdr:from>
    <xdr:to>
      <xdr:col>4</xdr:col>
      <xdr:colOff>47625</xdr:colOff>
      <xdr:row>15</xdr:row>
      <xdr:rowOff>9263</xdr:rowOff>
    </xdr:to>
    <xdr:sp macro="" textlink="">
      <xdr:nvSpPr>
        <xdr:cNvPr id="8" name="Right Arrow 7"/>
        <xdr:cNvSpPr/>
      </xdr:nvSpPr>
      <xdr:spPr>
        <a:xfrm>
          <a:off x="2114550" y="2457188"/>
          <a:ext cx="371475" cy="2571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295275</xdr:colOff>
      <xdr:row>13</xdr:row>
      <xdr:rowOff>133088</xdr:rowOff>
    </xdr:from>
    <xdr:to>
      <xdr:col>8</xdr:col>
      <xdr:colOff>57150</xdr:colOff>
      <xdr:row>15</xdr:row>
      <xdr:rowOff>9263</xdr:rowOff>
    </xdr:to>
    <xdr:sp macro="" textlink="">
      <xdr:nvSpPr>
        <xdr:cNvPr id="9" name="Right Arrow 8"/>
        <xdr:cNvSpPr/>
      </xdr:nvSpPr>
      <xdr:spPr>
        <a:xfrm>
          <a:off x="4905375" y="2466713"/>
          <a:ext cx="371475" cy="2571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342900</xdr:colOff>
      <xdr:row>13</xdr:row>
      <xdr:rowOff>133088</xdr:rowOff>
    </xdr:from>
    <xdr:to>
      <xdr:col>10</xdr:col>
      <xdr:colOff>104775</xdr:colOff>
      <xdr:row>15</xdr:row>
      <xdr:rowOff>9263</xdr:rowOff>
    </xdr:to>
    <xdr:sp macro="" textlink="">
      <xdr:nvSpPr>
        <xdr:cNvPr id="10" name="Right Arrow 9"/>
        <xdr:cNvSpPr/>
      </xdr:nvSpPr>
      <xdr:spPr>
        <a:xfrm>
          <a:off x="6172200" y="2466713"/>
          <a:ext cx="371475" cy="2571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438150</xdr:colOff>
      <xdr:row>13</xdr:row>
      <xdr:rowOff>133088</xdr:rowOff>
    </xdr:from>
    <xdr:to>
      <xdr:col>6</xdr:col>
      <xdr:colOff>200025</xdr:colOff>
      <xdr:row>15</xdr:row>
      <xdr:rowOff>9263</xdr:rowOff>
    </xdr:to>
    <xdr:sp macro="" textlink="">
      <xdr:nvSpPr>
        <xdr:cNvPr id="19" name="Right Arrow 18"/>
        <xdr:cNvSpPr/>
      </xdr:nvSpPr>
      <xdr:spPr>
        <a:xfrm>
          <a:off x="3486150" y="2457188"/>
          <a:ext cx="371475" cy="2571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28</xdr:row>
      <xdr:rowOff>219075</xdr:rowOff>
    </xdr:from>
    <xdr:to>
      <xdr:col>9</xdr:col>
      <xdr:colOff>286623</xdr:colOff>
      <xdr:row>28</xdr:row>
      <xdr:rowOff>1886183</xdr:rowOff>
    </xdr:to>
    <xdr:pic>
      <xdr:nvPicPr>
        <xdr:cNvPr id="13" name="Picture 1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334250"/>
          <a:ext cx="6258798" cy="16671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341539</xdr:colOff>
      <xdr:row>3</xdr:row>
      <xdr:rowOff>121103</xdr:rowOff>
    </xdr:from>
    <xdr:to>
      <xdr:col>17</xdr:col>
      <xdr:colOff>73478</xdr:colOff>
      <xdr:row>28</xdr:row>
      <xdr:rowOff>127329</xdr:rowOff>
    </xdr:to>
    <xdr:pic>
      <xdr:nvPicPr>
        <xdr:cNvPr id="2" name="Picture 1"/>
        <xdr:cNvPicPr>
          <a:picLocks noChangeAspect="1"/>
        </xdr:cNvPicPr>
      </xdr:nvPicPr>
      <xdr:blipFill rotWithShape="1">
        <a:blip xmlns:r="http://schemas.openxmlformats.org/officeDocument/2006/relationships" r:embed="rId1"/>
        <a:srcRect l="26476" t="18576" r="24035" b="7118"/>
        <a:stretch/>
      </xdr:blipFill>
      <xdr:spPr>
        <a:xfrm>
          <a:off x="7330168" y="676274"/>
          <a:ext cx="6557281" cy="5285798"/>
        </a:xfrm>
        <a:prstGeom prst="rect">
          <a:avLst/>
        </a:prstGeom>
      </xdr:spPr>
    </xdr:pic>
    <xdr:clientData/>
  </xdr:twoCellAnchor>
  <xdr:twoCellAnchor>
    <xdr:from>
      <xdr:col>0</xdr:col>
      <xdr:colOff>0</xdr:colOff>
      <xdr:row>32</xdr:row>
      <xdr:rowOff>0</xdr:rowOff>
    </xdr:from>
    <xdr:to>
      <xdr:col>14</xdr:col>
      <xdr:colOff>295275</xdr:colOff>
      <xdr:row>65</xdr:row>
      <xdr:rowOff>32884</xdr:rowOff>
    </xdr:to>
    <xdr:grpSp>
      <xdr:nvGrpSpPr>
        <xdr:cNvPr id="3" name="Group 2"/>
        <xdr:cNvGrpSpPr/>
      </xdr:nvGrpSpPr>
      <xdr:grpSpPr>
        <a:xfrm>
          <a:off x="0" y="6574971"/>
          <a:ext cx="12247789" cy="6139770"/>
          <a:chOff x="95250" y="6477173"/>
          <a:chExt cx="8829675" cy="6319384"/>
        </a:xfrm>
      </xdr:grpSpPr>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6477173"/>
            <a:ext cx="8829675" cy="6229931"/>
          </a:xfrm>
          <a:prstGeom prst="rect">
            <a:avLst/>
          </a:prstGeom>
        </xdr:spPr>
      </xdr:pic>
      <xdr:sp macro="" textlink="">
        <xdr:nvSpPr>
          <xdr:cNvPr id="5" name="Oval 4"/>
          <xdr:cNvSpPr/>
        </xdr:nvSpPr>
        <xdr:spPr>
          <a:xfrm>
            <a:off x="1990725" y="11077575"/>
            <a:ext cx="3933825" cy="7048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6" name="TextBox 5"/>
          <xdr:cNvSpPr txBox="1"/>
        </xdr:nvSpPr>
        <xdr:spPr>
          <a:xfrm>
            <a:off x="3028950" y="11906250"/>
            <a:ext cx="933449" cy="677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000"/>
              <a:t>High level consideration of issues</a:t>
            </a:r>
          </a:p>
        </xdr:txBody>
      </xdr:sp>
      <xdr:sp macro="" textlink="">
        <xdr:nvSpPr>
          <xdr:cNvPr id="7" name="TextBox 6"/>
          <xdr:cNvSpPr txBox="1"/>
        </xdr:nvSpPr>
        <xdr:spPr>
          <a:xfrm>
            <a:off x="4981574" y="11868149"/>
            <a:ext cx="895351"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t>Detailed</a:t>
            </a:r>
            <a:r>
              <a:rPr lang="en-GB" sz="1000" baseline="0"/>
              <a:t> Climate Impact Assessment</a:t>
            </a:r>
            <a:endParaRPr lang="en-GB" sz="1000"/>
          </a:p>
        </xdr:txBody>
      </xdr:sp>
      <xdr:sp macro="" textlink="">
        <xdr:nvSpPr>
          <xdr:cNvPr id="8" name="TextBox 7"/>
          <xdr:cNvSpPr txBox="1"/>
        </xdr:nvSpPr>
        <xdr:spPr>
          <a:xfrm>
            <a:off x="4000501" y="11887200"/>
            <a:ext cx="828674"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t>Outline</a:t>
            </a:r>
            <a:r>
              <a:rPr lang="en-GB" sz="1000" baseline="0"/>
              <a:t> adaptation strategy</a:t>
            </a:r>
            <a:endParaRPr lang="en-GB" sz="1000"/>
          </a:p>
        </xdr:txBody>
      </xdr:sp>
      <xdr:sp macro="" textlink="">
        <xdr:nvSpPr>
          <xdr:cNvPr id="9" name="TextBox 8"/>
          <xdr:cNvSpPr txBox="1"/>
        </xdr:nvSpPr>
        <xdr:spPr>
          <a:xfrm>
            <a:off x="2047875" y="11858625"/>
            <a:ext cx="933449" cy="9379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t>Definine future climate parameters in initial</a:t>
            </a:r>
            <a:r>
              <a:rPr lang="en-GB" sz="1000" baseline="0"/>
              <a:t> design brief</a:t>
            </a:r>
            <a:endParaRPr lang="en-GB" sz="10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457200</xdr:colOff>
      <xdr:row>29</xdr:row>
      <xdr:rowOff>76199</xdr:rowOff>
    </xdr:from>
    <xdr:to>
      <xdr:col>1</xdr:col>
      <xdr:colOff>257175</xdr:colOff>
      <xdr:row>33</xdr:row>
      <xdr:rowOff>85724</xdr:rowOff>
    </xdr:to>
    <xdr:sp macro="" textlink="">
      <xdr:nvSpPr>
        <xdr:cNvPr id="2" name="TextBox 1"/>
        <xdr:cNvSpPr txBox="1"/>
      </xdr:nvSpPr>
      <xdr:spPr>
        <a:xfrm>
          <a:off x="457200" y="5600699"/>
          <a:ext cx="4095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lstStyle/>
        <a:p>
          <a:r>
            <a:rPr lang="en-GB" sz="1100"/>
            <a:t>Likelihood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N24"/>
  <sheetViews>
    <sheetView workbookViewId="0">
      <selection activeCell="A4" sqref="A4:I5"/>
    </sheetView>
  </sheetViews>
  <sheetFormatPr defaultColWidth="9.109375" defaultRowHeight="14.4" x14ac:dyDescent="0.3"/>
  <cols>
    <col min="1" max="1" width="4" style="2" customWidth="1"/>
    <col min="2" max="8" width="9.109375" style="2"/>
    <col min="9" max="9" width="12.5546875" style="2" customWidth="1"/>
    <col min="10" max="16384" width="9.109375" style="2"/>
  </cols>
  <sheetData>
    <row r="1" spans="1:9" ht="18" x14ac:dyDescent="0.35">
      <c r="A1" s="11" t="s">
        <v>242</v>
      </c>
    </row>
    <row r="2" spans="1:9" x14ac:dyDescent="0.3">
      <c r="A2" s="2" t="s">
        <v>163</v>
      </c>
    </row>
    <row r="4" spans="1:9" ht="18" customHeight="1" x14ac:dyDescent="0.3">
      <c r="A4" s="111" t="s">
        <v>140</v>
      </c>
      <c r="B4" s="112"/>
      <c r="C4" s="112"/>
      <c r="D4" s="112"/>
      <c r="E4" s="112"/>
      <c r="F4" s="112"/>
      <c r="G4" s="112"/>
      <c r="H4" s="112"/>
      <c r="I4" s="112"/>
    </row>
    <row r="5" spans="1:9" ht="24.75" customHeight="1" x14ac:dyDescent="0.3">
      <c r="A5" s="112"/>
      <c r="B5" s="112"/>
      <c r="C5" s="112"/>
      <c r="D5" s="112"/>
      <c r="E5" s="112"/>
      <c r="F5" s="112"/>
      <c r="G5" s="112"/>
      <c r="H5" s="112"/>
      <c r="I5" s="112"/>
    </row>
    <row r="7" spans="1:9" x14ac:dyDescent="0.3">
      <c r="B7" s="2" t="s">
        <v>38</v>
      </c>
    </row>
    <row r="9" spans="1:9" x14ac:dyDescent="0.3">
      <c r="B9" s="2" t="s">
        <v>115</v>
      </c>
    </row>
    <row r="10" spans="1:9" x14ac:dyDescent="0.3">
      <c r="B10" s="2" t="s">
        <v>94</v>
      </c>
    </row>
    <row r="11" spans="1:9" x14ac:dyDescent="0.3">
      <c r="B11" s="2" t="s">
        <v>39</v>
      </c>
    </row>
    <row r="12" spans="1:9" x14ac:dyDescent="0.3">
      <c r="B12" s="2" t="s">
        <v>37</v>
      </c>
    </row>
    <row r="13" spans="1:9" x14ac:dyDescent="0.3">
      <c r="B13" s="2" t="s">
        <v>92</v>
      </c>
    </row>
    <row r="14" spans="1:9" x14ac:dyDescent="0.3">
      <c r="B14" s="12" t="s">
        <v>88</v>
      </c>
    </row>
    <row r="15" spans="1:9" x14ac:dyDescent="0.3">
      <c r="B15" s="12" t="s">
        <v>138</v>
      </c>
    </row>
    <row r="16" spans="1:9" x14ac:dyDescent="0.3">
      <c r="B16" s="12" t="s">
        <v>114</v>
      </c>
    </row>
    <row r="17" spans="1:14" customFormat="1" x14ac:dyDescent="0.3">
      <c r="A17" s="12"/>
      <c r="B17" s="2"/>
      <c r="C17" s="2"/>
      <c r="D17" s="2"/>
      <c r="E17" s="2"/>
      <c r="F17" s="2"/>
      <c r="G17" s="2"/>
      <c r="H17" s="2"/>
      <c r="I17" s="2"/>
      <c r="J17" s="2"/>
      <c r="K17" s="2"/>
      <c r="L17" s="2"/>
      <c r="M17" s="2"/>
      <c r="N17" s="2"/>
    </row>
    <row r="18" spans="1:14" customFormat="1" x14ac:dyDescent="0.3">
      <c r="A18" s="111" t="s">
        <v>89</v>
      </c>
      <c r="B18" s="112"/>
      <c r="C18" s="112"/>
      <c r="D18" s="112"/>
      <c r="E18" s="112"/>
      <c r="F18" s="112"/>
      <c r="G18" s="112"/>
      <c r="H18" s="112"/>
      <c r="I18" s="112"/>
      <c r="J18" s="112"/>
      <c r="K18" s="112"/>
      <c r="L18" s="112"/>
      <c r="M18" s="112"/>
      <c r="N18" s="112"/>
    </row>
    <row r="19" spans="1:14" customFormat="1" x14ac:dyDescent="0.3">
      <c r="A19" s="112"/>
      <c r="B19" s="112"/>
      <c r="C19" s="112"/>
      <c r="D19" s="112"/>
      <c r="E19" s="112"/>
      <c r="F19" s="112"/>
      <c r="G19" s="112"/>
      <c r="H19" s="112"/>
      <c r="I19" s="112"/>
      <c r="J19" s="112"/>
      <c r="K19" s="112"/>
      <c r="L19" s="112"/>
      <c r="M19" s="112"/>
      <c r="N19" s="112"/>
    </row>
    <row r="20" spans="1:14" x14ac:dyDescent="0.3">
      <c r="A20" s="16"/>
      <c r="B20" s="16"/>
      <c r="C20" s="16"/>
      <c r="D20" s="16"/>
      <c r="E20" s="16"/>
      <c r="F20" s="16"/>
      <c r="G20" s="16"/>
      <c r="H20" s="16"/>
      <c r="I20" s="16"/>
      <c r="J20" s="16"/>
      <c r="K20" s="16"/>
      <c r="L20" s="16"/>
      <c r="M20" s="16"/>
      <c r="N20" s="16"/>
    </row>
    <row r="21" spans="1:14" x14ac:dyDescent="0.3">
      <c r="A21" s="2" t="s">
        <v>93</v>
      </c>
    </row>
    <row r="23" spans="1:14" x14ac:dyDescent="0.3">
      <c r="A23" s="2" t="s">
        <v>95</v>
      </c>
    </row>
    <row r="24" spans="1:14" x14ac:dyDescent="0.3">
      <c r="A24" s="2" t="s">
        <v>73</v>
      </c>
    </row>
  </sheetData>
  <mergeCells count="2">
    <mergeCell ref="A4:I5"/>
    <mergeCell ref="A18:N19"/>
  </mergeCells>
  <pageMargins left="0.70866141732283472" right="0.70866141732283472" top="0.74803149606299213" bottom="0.74803149606299213"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sheetPr>
  <dimension ref="A1:K19"/>
  <sheetViews>
    <sheetView workbookViewId="0">
      <selection activeCell="N15" sqref="N15"/>
    </sheetView>
  </sheetViews>
  <sheetFormatPr defaultRowHeight="14.4" x14ac:dyDescent="0.3"/>
  <sheetData>
    <row r="1" spans="1:11" x14ac:dyDescent="0.3">
      <c r="A1" s="51" t="s">
        <v>100</v>
      </c>
    </row>
    <row r="3" spans="1:11" x14ac:dyDescent="0.3">
      <c r="A3" t="s">
        <v>101</v>
      </c>
    </row>
    <row r="5" spans="1:11" ht="44.25" customHeight="1" x14ac:dyDescent="0.3">
      <c r="A5" s="112" t="s">
        <v>110</v>
      </c>
      <c r="B5" s="112"/>
      <c r="C5" s="112"/>
      <c r="D5" s="112"/>
      <c r="E5" s="112"/>
      <c r="F5" s="112"/>
      <c r="G5" s="112"/>
      <c r="H5" s="112"/>
      <c r="I5" s="112"/>
      <c r="J5" s="112"/>
      <c r="K5" s="112"/>
    </row>
    <row r="7" spans="1:11" ht="28.5" customHeight="1" x14ac:dyDescent="0.3">
      <c r="A7" s="112" t="s">
        <v>112</v>
      </c>
      <c r="B7" s="112"/>
      <c r="C7" s="112"/>
      <c r="D7" s="112"/>
      <c r="E7" s="112"/>
      <c r="F7" s="112"/>
      <c r="G7" s="112"/>
      <c r="H7" s="112"/>
      <c r="I7" s="112"/>
      <c r="J7" s="112"/>
      <c r="K7" s="112"/>
    </row>
    <row r="9" spans="1:11" ht="60" customHeight="1" x14ac:dyDescent="0.3">
      <c r="A9" s="118" t="s">
        <v>113</v>
      </c>
      <c r="B9" s="112"/>
      <c r="C9" s="112"/>
      <c r="D9" s="112"/>
      <c r="E9" s="112"/>
      <c r="F9" s="112"/>
      <c r="G9" s="112"/>
      <c r="H9" s="112"/>
      <c r="I9" s="112"/>
      <c r="J9" s="112"/>
      <c r="K9" s="112"/>
    </row>
    <row r="10" spans="1:11" x14ac:dyDescent="0.3">
      <c r="A10" s="55"/>
      <c r="B10" s="50"/>
      <c r="C10" s="50"/>
      <c r="D10" s="50"/>
      <c r="E10" s="50"/>
      <c r="F10" s="50"/>
      <c r="G10" s="50"/>
      <c r="H10" s="50"/>
      <c r="I10" s="50"/>
      <c r="J10" s="50"/>
      <c r="K10" s="50"/>
    </row>
    <row r="11" spans="1:11" x14ac:dyDescent="0.3">
      <c r="A11" t="s">
        <v>135</v>
      </c>
    </row>
    <row r="12" spans="1:11" x14ac:dyDescent="0.3">
      <c r="A12" s="55"/>
      <c r="B12" s="50"/>
      <c r="C12" s="50"/>
      <c r="D12" s="50"/>
      <c r="E12" s="50"/>
      <c r="F12" s="50"/>
      <c r="G12" s="50"/>
      <c r="H12" s="50"/>
      <c r="I12" s="50"/>
      <c r="J12" s="50"/>
      <c r="K12" s="50"/>
    </row>
    <row r="13" spans="1:11" x14ac:dyDescent="0.3">
      <c r="A13" t="s">
        <v>136</v>
      </c>
    </row>
    <row r="15" spans="1:11" ht="29.25" customHeight="1" x14ac:dyDescent="0.3">
      <c r="A15" s="112" t="s">
        <v>111</v>
      </c>
      <c r="B15" s="112"/>
      <c r="C15" s="112"/>
      <c r="D15" s="112"/>
      <c r="E15" s="112"/>
      <c r="F15" s="112"/>
      <c r="G15" s="112"/>
      <c r="H15" s="112"/>
      <c r="I15" s="112"/>
      <c r="J15" s="112"/>
      <c r="K15" s="112"/>
    </row>
    <row r="16" spans="1:11" ht="29.25" customHeight="1" x14ac:dyDescent="0.3">
      <c r="A16" s="60"/>
      <c r="B16" s="60"/>
      <c r="C16" s="60"/>
      <c r="D16" s="60"/>
      <c r="E16" s="60"/>
      <c r="F16" s="60"/>
      <c r="G16" s="60"/>
      <c r="H16" s="60"/>
      <c r="I16" s="60"/>
      <c r="J16" s="60"/>
      <c r="K16" s="60"/>
    </row>
    <row r="17" spans="1:11" ht="29.25" customHeight="1" x14ac:dyDescent="0.3">
      <c r="A17" s="112" t="s">
        <v>139</v>
      </c>
      <c r="B17" s="112"/>
      <c r="C17" s="112"/>
      <c r="D17" s="112"/>
      <c r="E17" s="112"/>
      <c r="F17" s="112"/>
      <c r="G17" s="112"/>
      <c r="H17" s="112"/>
      <c r="I17" s="112"/>
      <c r="J17" s="112"/>
      <c r="K17" s="112"/>
    </row>
    <row r="19" spans="1:11" x14ac:dyDescent="0.3">
      <c r="A19" s="112" t="s">
        <v>137</v>
      </c>
      <c r="B19" s="208"/>
      <c r="C19" s="208"/>
      <c r="D19" s="208"/>
      <c r="E19" s="208"/>
      <c r="F19" s="208"/>
      <c r="G19" s="208"/>
      <c r="H19" s="208"/>
      <c r="I19" s="208"/>
      <c r="J19" s="208"/>
      <c r="K19" s="208"/>
    </row>
  </sheetData>
  <mergeCells count="6">
    <mergeCell ref="A15:K15"/>
    <mergeCell ref="A5:K5"/>
    <mergeCell ref="A7:K7"/>
    <mergeCell ref="A9:K9"/>
    <mergeCell ref="A19:K19"/>
    <mergeCell ref="A17:K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Y36"/>
  <sheetViews>
    <sheetView workbookViewId="0">
      <selection activeCell="A8" sqref="A8"/>
    </sheetView>
  </sheetViews>
  <sheetFormatPr defaultColWidth="9.109375" defaultRowHeight="14.4" x14ac:dyDescent="0.3"/>
  <cols>
    <col min="1" max="1" width="9.109375" style="8" customWidth="1"/>
    <col min="2" max="7" width="4.6640625" style="8" customWidth="1"/>
    <col min="8" max="9" width="9.109375" style="8"/>
    <col min="10" max="10" width="18.109375" style="8" customWidth="1"/>
    <col min="11" max="12" width="9.109375" style="8"/>
    <col min="13" max="25" width="9.109375" style="8" customWidth="1"/>
    <col min="26" max="16384" width="9.109375" style="8"/>
  </cols>
  <sheetData>
    <row r="1" spans="1:25" x14ac:dyDescent="0.3">
      <c r="A1" s="8" t="s">
        <v>53</v>
      </c>
    </row>
    <row r="2" spans="1:25" x14ac:dyDescent="0.3">
      <c r="G2" s="18" t="s">
        <v>45</v>
      </c>
    </row>
    <row r="3" spans="1:25" x14ac:dyDescent="0.3">
      <c r="A3" s="18" t="s">
        <v>69</v>
      </c>
      <c r="D3" s="8" t="s">
        <v>54</v>
      </c>
      <c r="G3" s="8" t="s">
        <v>44</v>
      </c>
      <c r="I3" s="8" t="s">
        <v>47</v>
      </c>
      <c r="K3" s="8" t="s">
        <v>56</v>
      </c>
      <c r="M3" s="98" t="s">
        <v>165</v>
      </c>
    </row>
    <row r="4" spans="1:25" x14ac:dyDescent="0.3">
      <c r="A4" s="8" t="s">
        <v>36</v>
      </c>
      <c r="M4" s="97" t="s">
        <v>166</v>
      </c>
    </row>
    <row r="5" spans="1:25" x14ac:dyDescent="0.3">
      <c r="M5" s="99" t="s">
        <v>167</v>
      </c>
    </row>
    <row r="6" spans="1:25" x14ac:dyDescent="0.3">
      <c r="A6" s="13" t="s">
        <v>66</v>
      </c>
      <c r="D6" s="13" t="s">
        <v>66</v>
      </c>
      <c r="G6" s="8" t="s">
        <v>55</v>
      </c>
      <c r="J6" s="10"/>
      <c r="K6" s="10" t="s">
        <v>55</v>
      </c>
      <c r="L6" s="10"/>
      <c r="M6" s="97" t="s">
        <v>168</v>
      </c>
    </row>
    <row r="7" spans="1:25" x14ac:dyDescent="0.3">
      <c r="A7" s="14" t="s">
        <v>67</v>
      </c>
      <c r="D7" s="14" t="s">
        <v>67</v>
      </c>
      <c r="G7" s="8" t="s">
        <v>48</v>
      </c>
      <c r="I7" s="8" t="s">
        <v>48</v>
      </c>
      <c r="K7" s="8" t="s">
        <v>48</v>
      </c>
      <c r="M7" s="97" t="s">
        <v>169</v>
      </c>
    </row>
    <row r="8" spans="1:25" x14ac:dyDescent="0.3">
      <c r="A8" s="15" t="s">
        <v>68</v>
      </c>
      <c r="D8" s="15" t="s">
        <v>68</v>
      </c>
      <c r="I8" s="8" t="s">
        <v>49</v>
      </c>
      <c r="M8" s="97" t="s">
        <v>170</v>
      </c>
      <c r="Q8" s="9"/>
      <c r="R8" s="9"/>
      <c r="S8" s="9"/>
      <c r="T8" s="9"/>
      <c r="U8" s="9"/>
      <c r="V8" s="9"/>
      <c r="W8" s="9"/>
      <c r="X8" s="9"/>
      <c r="Y8" s="9"/>
    </row>
    <row r="9" spans="1:25" x14ac:dyDescent="0.3">
      <c r="I9" s="8" t="s">
        <v>50</v>
      </c>
      <c r="M9" s="97" t="s">
        <v>171</v>
      </c>
    </row>
    <row r="10" spans="1:25" x14ac:dyDescent="0.3">
      <c r="A10" s="23" t="s">
        <v>70</v>
      </c>
      <c r="D10" s="23" t="s">
        <v>71</v>
      </c>
      <c r="I10" s="8" t="s">
        <v>51</v>
      </c>
      <c r="M10" s="97" t="s">
        <v>172</v>
      </c>
    </row>
    <row r="11" spans="1:25" x14ac:dyDescent="0.3">
      <c r="I11" s="8" t="s">
        <v>52</v>
      </c>
      <c r="M11" s="97" t="s">
        <v>173</v>
      </c>
    </row>
    <row r="12" spans="1:25" x14ac:dyDescent="0.3">
      <c r="M12" s="99" t="s">
        <v>174</v>
      </c>
    </row>
    <row r="13" spans="1:25" x14ac:dyDescent="0.3">
      <c r="A13" s="18" t="s">
        <v>77</v>
      </c>
      <c r="M13" s="97" t="s">
        <v>175</v>
      </c>
    </row>
    <row r="14" spans="1:25" x14ac:dyDescent="0.3">
      <c r="A14" s="8" t="s">
        <v>83</v>
      </c>
      <c r="G14" s="18" t="s">
        <v>57</v>
      </c>
      <c r="M14" s="97" t="s">
        <v>176</v>
      </c>
    </row>
    <row r="15" spans="1:25" x14ac:dyDescent="0.3">
      <c r="A15" s="8" t="s">
        <v>78</v>
      </c>
      <c r="M15" s="97" t="s">
        <v>177</v>
      </c>
    </row>
    <row r="16" spans="1:25" x14ac:dyDescent="0.3">
      <c r="A16" s="8" t="s">
        <v>79</v>
      </c>
      <c r="G16" s="8" t="s">
        <v>59</v>
      </c>
      <c r="M16" s="97" t="s">
        <v>178</v>
      </c>
    </row>
    <row r="17" spans="1:13" x14ac:dyDescent="0.3">
      <c r="A17" s="8" t="s">
        <v>80</v>
      </c>
      <c r="G17" s="8" t="s">
        <v>56</v>
      </c>
      <c r="M17" s="97" t="s">
        <v>179</v>
      </c>
    </row>
    <row r="18" spans="1:13" x14ac:dyDescent="0.3">
      <c r="A18" s="8" t="s">
        <v>81</v>
      </c>
      <c r="G18" s="8" t="s">
        <v>58</v>
      </c>
      <c r="M18" s="99" t="s">
        <v>18</v>
      </c>
    </row>
    <row r="19" spans="1:13" x14ac:dyDescent="0.3">
      <c r="A19" s="8" t="s">
        <v>86</v>
      </c>
      <c r="G19" s="8" t="s">
        <v>60</v>
      </c>
      <c r="M19" s="97" t="s">
        <v>180</v>
      </c>
    </row>
    <row r="20" spans="1:13" x14ac:dyDescent="0.3">
      <c r="A20" s="8" t="s">
        <v>85</v>
      </c>
      <c r="G20" s="8" t="s">
        <v>61</v>
      </c>
      <c r="M20" s="97" t="s">
        <v>181</v>
      </c>
    </row>
    <row r="21" spans="1:13" x14ac:dyDescent="0.3">
      <c r="A21" s="8" t="s">
        <v>84</v>
      </c>
      <c r="M21" s="97" t="s">
        <v>19</v>
      </c>
    </row>
    <row r="22" spans="1:13" x14ac:dyDescent="0.3">
      <c r="A22" s="23" t="s">
        <v>82</v>
      </c>
      <c r="M22" s="99" t="s">
        <v>182</v>
      </c>
    </row>
    <row r="23" spans="1:13" x14ac:dyDescent="0.3">
      <c r="M23" s="97" t="s">
        <v>183</v>
      </c>
    </row>
    <row r="24" spans="1:13" x14ac:dyDescent="0.3">
      <c r="M24" s="97" t="s">
        <v>184</v>
      </c>
    </row>
    <row r="25" spans="1:13" x14ac:dyDescent="0.3">
      <c r="A25" s="8" t="s">
        <v>149</v>
      </c>
      <c r="M25" s="97" t="s">
        <v>185</v>
      </c>
    </row>
    <row r="26" spans="1:13" x14ac:dyDescent="0.3">
      <c r="A26" s="59"/>
      <c r="B26" s="59"/>
      <c r="C26" s="59"/>
      <c r="D26" s="59"/>
      <c r="E26" s="59"/>
      <c r="F26" s="59"/>
      <c r="G26" s="59"/>
      <c r="H26" s="59"/>
      <c r="I26" s="59"/>
      <c r="J26" s="59"/>
      <c r="K26" s="59"/>
      <c r="L26" s="59"/>
      <c r="M26" s="97" t="s">
        <v>186</v>
      </c>
    </row>
    <row r="27" spans="1:13" x14ac:dyDescent="0.3">
      <c r="A27" s="59"/>
      <c r="B27" s="59"/>
      <c r="C27" s="59"/>
      <c r="D27" s="59"/>
      <c r="E27" s="59"/>
      <c r="F27" s="59"/>
      <c r="G27" s="59"/>
      <c r="H27" s="59"/>
      <c r="I27" s="59"/>
      <c r="J27" s="59"/>
      <c r="K27" s="59"/>
      <c r="L27" s="59"/>
      <c r="M27" s="59"/>
    </row>
    <row r="28" spans="1:13" x14ac:dyDescent="0.3">
      <c r="A28" s="59"/>
      <c r="B28" s="59"/>
      <c r="C28" s="209" t="s">
        <v>150</v>
      </c>
      <c r="D28" s="210"/>
      <c r="E28" s="210"/>
      <c r="F28" s="210"/>
      <c r="G28" s="210"/>
      <c r="H28" s="59"/>
      <c r="I28" s="59"/>
      <c r="J28" s="59"/>
      <c r="K28" s="59"/>
      <c r="L28" s="59"/>
      <c r="M28" s="59"/>
    </row>
    <row r="29" spans="1:13" x14ac:dyDescent="0.3">
      <c r="A29" s="59"/>
      <c r="B29" s="59"/>
      <c r="C29" s="8">
        <v>1</v>
      </c>
      <c r="D29" s="8">
        <v>2</v>
      </c>
      <c r="E29" s="8">
        <v>3</v>
      </c>
      <c r="F29" s="8">
        <v>4</v>
      </c>
      <c r="G29" s="8">
        <v>5</v>
      </c>
      <c r="H29" s="59"/>
      <c r="I29" s="58" t="s">
        <v>150</v>
      </c>
      <c r="J29" s="59"/>
      <c r="K29" s="58" t="s">
        <v>127</v>
      </c>
      <c r="L29" s="59"/>
      <c r="M29" s="59"/>
    </row>
    <row r="30" spans="1:13" x14ac:dyDescent="0.3">
      <c r="A30" s="59"/>
      <c r="B30" s="59">
        <v>1</v>
      </c>
      <c r="C30" s="69">
        <v>1</v>
      </c>
      <c r="D30" s="69">
        <v>2</v>
      </c>
      <c r="E30" s="69">
        <v>3</v>
      </c>
      <c r="F30" s="70">
        <v>4</v>
      </c>
      <c r="G30" s="70">
        <v>5</v>
      </c>
      <c r="H30" s="59"/>
      <c r="I30" s="59">
        <v>1</v>
      </c>
      <c r="J30" s="59" t="s">
        <v>151</v>
      </c>
      <c r="K30" s="59">
        <v>1</v>
      </c>
      <c r="L30" s="59" t="s">
        <v>156</v>
      </c>
      <c r="M30" s="59"/>
    </row>
    <row r="31" spans="1:13" ht="15" customHeight="1" x14ac:dyDescent="0.3">
      <c r="A31" s="68"/>
      <c r="B31" s="59">
        <v>2</v>
      </c>
      <c r="C31" s="69">
        <v>2</v>
      </c>
      <c r="D31" s="70">
        <v>4</v>
      </c>
      <c r="E31" s="70">
        <v>6</v>
      </c>
      <c r="F31" s="70">
        <v>8</v>
      </c>
      <c r="G31" s="70">
        <v>10</v>
      </c>
      <c r="H31" s="59"/>
      <c r="I31" s="59">
        <v>2</v>
      </c>
      <c r="J31" s="59" t="s">
        <v>152</v>
      </c>
      <c r="K31" s="59">
        <v>2</v>
      </c>
      <c r="L31" s="59" t="s">
        <v>157</v>
      </c>
      <c r="M31" s="59"/>
    </row>
    <row r="32" spans="1:13" x14ac:dyDescent="0.3">
      <c r="A32" s="59"/>
      <c r="B32" s="59">
        <v>3</v>
      </c>
      <c r="C32" s="69">
        <v>3</v>
      </c>
      <c r="D32" s="70">
        <v>6</v>
      </c>
      <c r="E32" s="70">
        <v>9</v>
      </c>
      <c r="F32" s="70">
        <v>12</v>
      </c>
      <c r="G32" s="71">
        <v>15</v>
      </c>
      <c r="H32" s="59"/>
      <c r="I32" s="59">
        <v>3</v>
      </c>
      <c r="J32" s="59" t="s">
        <v>155</v>
      </c>
      <c r="K32" s="59">
        <v>3</v>
      </c>
      <c r="L32" s="59" t="s">
        <v>155</v>
      </c>
      <c r="M32" s="59"/>
    </row>
    <row r="33" spans="1:13" x14ac:dyDescent="0.3">
      <c r="A33" s="59"/>
      <c r="B33" s="59">
        <v>4</v>
      </c>
      <c r="C33" s="70">
        <v>4</v>
      </c>
      <c r="D33" s="70">
        <v>8</v>
      </c>
      <c r="E33" s="70">
        <v>12</v>
      </c>
      <c r="F33" s="71">
        <v>16</v>
      </c>
      <c r="G33" s="71">
        <v>20</v>
      </c>
      <c r="H33" s="59"/>
      <c r="I33" s="59">
        <v>4</v>
      </c>
      <c r="J33" s="59" t="s">
        <v>153</v>
      </c>
      <c r="K33" s="59">
        <v>4</v>
      </c>
      <c r="L33" s="59" t="s">
        <v>158</v>
      </c>
      <c r="M33" s="59"/>
    </row>
    <row r="34" spans="1:13" x14ac:dyDescent="0.3">
      <c r="A34" s="59"/>
      <c r="B34" s="59">
        <v>5</v>
      </c>
      <c r="C34" s="70">
        <v>5</v>
      </c>
      <c r="D34" s="70">
        <v>10</v>
      </c>
      <c r="E34" s="71">
        <v>15</v>
      </c>
      <c r="F34" s="71">
        <v>20</v>
      </c>
      <c r="G34" s="71">
        <v>25</v>
      </c>
      <c r="H34" s="59"/>
      <c r="I34" s="59">
        <v>5</v>
      </c>
      <c r="J34" s="59" t="s">
        <v>154</v>
      </c>
      <c r="K34" s="59">
        <v>5</v>
      </c>
      <c r="L34" s="59" t="s">
        <v>159</v>
      </c>
      <c r="M34" s="59"/>
    </row>
    <row r="35" spans="1:13" x14ac:dyDescent="0.3">
      <c r="A35" s="59"/>
      <c r="B35" s="59"/>
      <c r="C35" s="59"/>
      <c r="D35" s="59"/>
      <c r="E35" s="59"/>
      <c r="F35" s="59"/>
      <c r="G35" s="59"/>
      <c r="H35" s="59"/>
      <c r="M35" s="59"/>
    </row>
    <row r="36" spans="1:13" x14ac:dyDescent="0.3">
      <c r="A36" s="59"/>
      <c r="B36" s="59"/>
      <c r="C36" s="59"/>
      <c r="D36" s="59"/>
      <c r="E36" s="59"/>
      <c r="F36" s="59"/>
      <c r="G36" s="59"/>
      <c r="H36" s="59"/>
      <c r="I36" s="59"/>
      <c r="J36" s="59"/>
      <c r="K36" s="59"/>
      <c r="L36" s="59"/>
      <c r="M36" s="59"/>
    </row>
  </sheetData>
  <mergeCells count="1">
    <mergeCell ref="C28:G28"/>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N47"/>
  <sheetViews>
    <sheetView topLeftCell="A37" workbookViewId="0">
      <selection activeCell="A35" sqref="A35"/>
    </sheetView>
  </sheetViews>
  <sheetFormatPr defaultRowHeight="14.4" x14ac:dyDescent="0.3"/>
  <cols>
    <col min="7" max="7" width="16.44140625" customWidth="1"/>
    <col min="13" max="13" width="6" customWidth="1"/>
  </cols>
  <sheetData>
    <row r="1" spans="1:14" ht="15.6" x14ac:dyDescent="0.3">
      <c r="A1" s="54" t="s">
        <v>98</v>
      </c>
    </row>
    <row r="3" spans="1:14" x14ac:dyDescent="0.3">
      <c r="A3" s="12" t="s">
        <v>97</v>
      </c>
      <c r="B3" s="12"/>
      <c r="C3" s="2"/>
      <c r="D3" s="2"/>
      <c r="E3" s="2"/>
      <c r="F3" s="2"/>
      <c r="G3" s="2"/>
      <c r="H3" s="2"/>
      <c r="I3" s="2"/>
      <c r="J3" s="2"/>
      <c r="K3" s="2"/>
      <c r="L3" s="2"/>
      <c r="M3" s="2"/>
      <c r="N3" s="2"/>
    </row>
    <row r="4" spans="1:14" ht="15" customHeight="1" x14ac:dyDescent="0.3">
      <c r="A4" s="113" t="s">
        <v>250</v>
      </c>
      <c r="B4" s="114"/>
      <c r="C4" s="114"/>
      <c r="D4" s="114"/>
      <c r="E4" s="114"/>
      <c r="F4" s="114"/>
      <c r="G4" s="114"/>
      <c r="H4" s="114"/>
      <c r="I4" s="114"/>
      <c r="J4" s="114"/>
      <c r="K4" s="114"/>
      <c r="L4" s="114"/>
      <c r="M4" s="114"/>
      <c r="N4" s="114"/>
    </row>
    <row r="5" spans="1:14" x14ac:dyDescent="0.3">
      <c r="A5" s="114"/>
      <c r="B5" s="114"/>
      <c r="C5" s="114"/>
      <c r="D5" s="114"/>
      <c r="E5" s="114"/>
      <c r="F5" s="114"/>
      <c r="G5" s="114"/>
      <c r="H5" s="114"/>
      <c r="I5" s="114"/>
      <c r="J5" s="114"/>
      <c r="K5" s="114"/>
      <c r="L5" s="114"/>
      <c r="M5" s="114"/>
      <c r="N5" s="114"/>
    </row>
    <row r="6" spans="1:14" x14ac:dyDescent="0.3">
      <c r="A6" s="114"/>
      <c r="B6" s="114"/>
      <c r="C6" s="114"/>
      <c r="D6" s="114"/>
      <c r="E6" s="114"/>
      <c r="F6" s="114"/>
      <c r="G6" s="114"/>
      <c r="H6" s="114"/>
      <c r="I6" s="114"/>
      <c r="J6" s="114"/>
      <c r="K6" s="114"/>
      <c r="L6" s="114"/>
      <c r="M6" s="114"/>
      <c r="N6" s="114"/>
    </row>
    <row r="7" spans="1:14" x14ac:dyDescent="0.3">
      <c r="A7" s="114"/>
      <c r="B7" s="114"/>
      <c r="C7" s="114"/>
      <c r="D7" s="114"/>
      <c r="E7" s="114"/>
      <c r="F7" s="114"/>
      <c r="G7" s="114"/>
      <c r="H7" s="114"/>
      <c r="I7" s="114"/>
      <c r="J7" s="114"/>
      <c r="K7" s="114"/>
      <c r="L7" s="114"/>
      <c r="M7" s="114"/>
      <c r="N7" s="114"/>
    </row>
    <row r="8" spans="1:14" x14ac:dyDescent="0.3">
      <c r="A8" s="114"/>
      <c r="B8" s="114"/>
      <c r="C8" s="114"/>
      <c r="D8" s="114"/>
      <c r="E8" s="114"/>
      <c r="F8" s="114"/>
      <c r="G8" s="114"/>
      <c r="H8" s="114"/>
      <c r="I8" s="114"/>
      <c r="J8" s="114"/>
      <c r="K8" s="114"/>
      <c r="L8" s="114"/>
      <c r="M8" s="114"/>
      <c r="N8" s="114"/>
    </row>
    <row r="9" spans="1:14" ht="123.75" customHeight="1" x14ac:dyDescent="0.3">
      <c r="A9" s="114"/>
      <c r="B9" s="114"/>
      <c r="C9" s="114"/>
      <c r="D9" s="114"/>
      <c r="E9" s="114"/>
      <c r="F9" s="114"/>
      <c r="G9" s="114"/>
      <c r="H9" s="114"/>
      <c r="I9" s="114"/>
      <c r="J9" s="114"/>
      <c r="K9" s="114"/>
      <c r="L9" s="114"/>
      <c r="M9" s="114"/>
      <c r="N9" s="114"/>
    </row>
    <row r="10" spans="1:14" x14ac:dyDescent="0.3">
      <c r="A10" s="62"/>
      <c r="B10" s="62"/>
      <c r="C10" s="62"/>
      <c r="D10" s="62"/>
      <c r="E10" s="62"/>
      <c r="F10" s="62"/>
      <c r="G10" s="62"/>
      <c r="H10" s="62"/>
      <c r="I10" s="62"/>
      <c r="J10" s="62"/>
      <c r="K10" s="62"/>
      <c r="L10" s="62"/>
      <c r="M10" s="62"/>
      <c r="N10" s="62"/>
    </row>
    <row r="11" spans="1:14" x14ac:dyDescent="0.3">
      <c r="A11" s="63" t="s">
        <v>143</v>
      </c>
      <c r="B11" s="62"/>
      <c r="C11" s="62"/>
      <c r="D11" s="62"/>
      <c r="E11" s="62"/>
      <c r="F11" s="62"/>
      <c r="G11" s="62"/>
      <c r="H11" s="62"/>
      <c r="I11" s="62"/>
      <c r="J11" s="62"/>
      <c r="K11" s="62"/>
      <c r="L11" s="62"/>
      <c r="M11" s="62"/>
      <c r="N11" s="62"/>
    </row>
    <row r="12" spans="1:14" x14ac:dyDescent="0.3">
      <c r="A12" s="64" t="s">
        <v>144</v>
      </c>
      <c r="B12" s="62"/>
      <c r="C12" s="62"/>
      <c r="D12" s="62"/>
      <c r="E12" s="62"/>
      <c r="F12" s="62"/>
      <c r="G12" s="62"/>
      <c r="H12" s="62"/>
      <c r="I12" s="62"/>
      <c r="J12" s="62"/>
      <c r="K12" s="62"/>
      <c r="L12" s="62"/>
      <c r="M12" s="62"/>
      <c r="N12" s="62"/>
    </row>
    <row r="13" spans="1:14" x14ac:dyDescent="0.3">
      <c r="A13" s="61"/>
      <c r="B13" s="61"/>
      <c r="C13" s="61"/>
      <c r="D13" s="61"/>
      <c r="E13" s="61"/>
      <c r="F13" s="61"/>
      <c r="G13" s="61"/>
      <c r="H13" s="61"/>
      <c r="I13" s="61"/>
      <c r="J13" s="61"/>
      <c r="K13" s="61"/>
      <c r="L13" s="61"/>
      <c r="M13" s="61"/>
      <c r="N13" s="61"/>
    </row>
    <row r="14" spans="1:14" x14ac:dyDescent="0.3">
      <c r="A14" s="61"/>
      <c r="B14" s="61"/>
      <c r="C14" s="61"/>
      <c r="D14" s="61"/>
      <c r="E14" s="61"/>
      <c r="F14" s="61"/>
      <c r="G14" s="61"/>
      <c r="H14" s="61"/>
      <c r="I14" s="61"/>
      <c r="J14" s="61"/>
      <c r="K14" s="61"/>
      <c r="L14" s="61"/>
      <c r="M14" s="61"/>
      <c r="N14" s="61"/>
    </row>
    <row r="15" spans="1:14" x14ac:dyDescent="0.3">
      <c r="A15" s="61"/>
      <c r="B15" s="61"/>
      <c r="C15" s="61"/>
      <c r="D15" s="61"/>
      <c r="E15" s="61"/>
      <c r="F15" s="61"/>
      <c r="G15" s="61"/>
      <c r="H15" s="61"/>
      <c r="I15" s="61"/>
      <c r="J15" s="61"/>
      <c r="K15" s="61"/>
      <c r="L15" s="61"/>
      <c r="M15" s="61"/>
      <c r="N15" s="61"/>
    </row>
    <row r="16" spans="1:14" x14ac:dyDescent="0.3">
      <c r="A16" s="61"/>
      <c r="B16" s="61"/>
      <c r="C16" s="61"/>
      <c r="D16" s="61"/>
      <c r="E16" s="61"/>
      <c r="F16" s="61"/>
      <c r="G16" s="61"/>
      <c r="H16" s="61"/>
      <c r="I16" s="61"/>
      <c r="J16" s="61"/>
      <c r="K16" s="61"/>
      <c r="L16" s="61"/>
      <c r="M16" s="61"/>
      <c r="N16" s="61"/>
    </row>
    <row r="17" spans="1:14" x14ac:dyDescent="0.3">
      <c r="A17" s="2"/>
      <c r="B17" s="12"/>
      <c r="C17" s="2"/>
      <c r="D17" s="2"/>
      <c r="E17" s="2"/>
      <c r="F17" s="2"/>
      <c r="G17" s="2"/>
      <c r="H17" s="2"/>
      <c r="I17" s="2"/>
      <c r="J17" s="2"/>
      <c r="K17" s="2"/>
      <c r="L17" s="2"/>
      <c r="M17" s="2"/>
      <c r="N17" s="2"/>
    </row>
    <row r="18" spans="1:14" x14ac:dyDescent="0.3">
      <c r="A18" s="12" t="s">
        <v>116</v>
      </c>
      <c r="B18" s="12"/>
      <c r="C18" s="2"/>
      <c r="D18" s="2"/>
      <c r="E18" s="2"/>
      <c r="F18" s="2"/>
      <c r="G18" s="2"/>
      <c r="H18" s="2"/>
      <c r="I18" s="2"/>
      <c r="J18" s="2"/>
      <c r="K18" s="2"/>
      <c r="L18" s="2"/>
      <c r="M18" s="2"/>
      <c r="N18" s="2"/>
    </row>
    <row r="19" spans="1:14" ht="45.75" customHeight="1" x14ac:dyDescent="0.3">
      <c r="A19" s="117" t="s">
        <v>120</v>
      </c>
      <c r="B19" s="118"/>
      <c r="C19" s="118"/>
      <c r="D19" s="118"/>
      <c r="E19" s="118"/>
      <c r="F19" s="118"/>
      <c r="G19" s="118"/>
      <c r="H19" s="118"/>
      <c r="I19" s="118"/>
      <c r="J19" s="118"/>
      <c r="K19" s="118"/>
      <c r="L19" s="118"/>
      <c r="M19" s="118"/>
      <c r="N19" s="118"/>
    </row>
    <row r="20" spans="1:14" x14ac:dyDescent="0.3">
      <c r="A20" s="2"/>
      <c r="B20" s="12"/>
      <c r="C20" s="2"/>
      <c r="D20" s="2"/>
      <c r="E20" s="2"/>
      <c r="F20" s="2"/>
      <c r="G20" s="2"/>
      <c r="H20" s="2"/>
      <c r="I20" s="2"/>
      <c r="J20" s="2"/>
      <c r="K20" s="2"/>
      <c r="L20" s="2"/>
      <c r="M20" s="2"/>
      <c r="N20" s="2"/>
    </row>
    <row r="21" spans="1:14" x14ac:dyDescent="0.3">
      <c r="A21" s="2"/>
      <c r="B21" s="122"/>
      <c r="C21" s="120"/>
      <c r="D21" s="121"/>
      <c r="E21" s="57"/>
      <c r="F21" s="57"/>
      <c r="G21" s="57" t="s">
        <v>117</v>
      </c>
      <c r="H21" s="2"/>
      <c r="I21" s="2"/>
      <c r="J21" s="2"/>
      <c r="K21" s="2"/>
      <c r="L21" s="2"/>
      <c r="M21" s="2"/>
      <c r="N21" s="2"/>
    </row>
    <row r="22" spans="1:14" x14ac:dyDescent="0.3">
      <c r="A22" s="2"/>
      <c r="B22" s="119" t="s">
        <v>121</v>
      </c>
      <c r="C22" s="120"/>
      <c r="D22" s="121"/>
      <c r="E22" s="6"/>
      <c r="F22" s="6"/>
      <c r="G22" s="6" t="s">
        <v>122</v>
      </c>
      <c r="H22" s="2"/>
      <c r="I22" s="2"/>
      <c r="J22" s="2"/>
      <c r="K22" s="2"/>
      <c r="L22" s="2"/>
      <c r="M22" s="2"/>
      <c r="N22" s="2"/>
    </row>
    <row r="23" spans="1:14" x14ac:dyDescent="0.3">
      <c r="A23" s="2"/>
      <c r="B23" s="119" t="s">
        <v>118</v>
      </c>
      <c r="C23" s="120"/>
      <c r="D23" s="121"/>
      <c r="E23" s="123"/>
      <c r="F23" s="124"/>
      <c r="G23" s="6" t="s">
        <v>123</v>
      </c>
      <c r="H23" s="2"/>
      <c r="I23" s="2"/>
      <c r="J23" s="2"/>
      <c r="K23" s="2"/>
      <c r="L23" s="2"/>
      <c r="M23" s="2"/>
      <c r="N23" s="2"/>
    </row>
    <row r="24" spans="1:14" x14ac:dyDescent="0.3">
      <c r="A24" s="2"/>
      <c r="B24" s="56" t="s">
        <v>69</v>
      </c>
      <c r="C24" s="6"/>
      <c r="D24" s="6"/>
      <c r="E24" s="123"/>
      <c r="F24" s="124"/>
      <c r="G24" s="6" t="s">
        <v>123</v>
      </c>
      <c r="H24" s="2"/>
      <c r="I24" s="2"/>
      <c r="J24" s="2"/>
      <c r="K24" s="2"/>
      <c r="L24" s="2"/>
      <c r="M24" s="2"/>
      <c r="N24" s="2"/>
    </row>
    <row r="25" spans="1:14" x14ac:dyDescent="0.3">
      <c r="A25" s="2"/>
      <c r="B25" s="56" t="s">
        <v>248</v>
      </c>
      <c r="C25" s="6"/>
      <c r="D25" s="6"/>
      <c r="E25" s="123"/>
      <c r="F25" s="124"/>
      <c r="G25" s="6" t="s">
        <v>119</v>
      </c>
      <c r="H25" s="2"/>
      <c r="I25" s="2"/>
      <c r="J25" s="2"/>
      <c r="K25" s="2"/>
      <c r="L25" s="2"/>
      <c r="M25" s="2"/>
      <c r="N25" s="2"/>
    </row>
    <row r="26" spans="1:14" x14ac:dyDescent="0.3">
      <c r="A26" s="2"/>
      <c r="B26" s="119" t="s">
        <v>249</v>
      </c>
      <c r="C26" s="120"/>
      <c r="D26" s="121"/>
      <c r="E26" s="123"/>
      <c r="F26" s="124"/>
      <c r="G26" s="6" t="s">
        <v>124</v>
      </c>
      <c r="H26" s="2"/>
      <c r="I26" s="2"/>
      <c r="J26" s="2"/>
      <c r="K26" s="2"/>
      <c r="L26" s="2"/>
      <c r="M26" s="2"/>
      <c r="N26" s="2"/>
    </row>
    <row r="27" spans="1:14" x14ac:dyDescent="0.3">
      <c r="A27" s="2"/>
      <c r="B27" s="72"/>
      <c r="C27" s="73"/>
      <c r="D27" s="73"/>
      <c r="E27" s="73"/>
      <c r="F27" s="73"/>
      <c r="G27" s="59"/>
      <c r="H27" s="2"/>
      <c r="I27" s="2"/>
      <c r="J27" s="2"/>
      <c r="K27" s="2"/>
      <c r="L27" s="2"/>
      <c r="M27" s="2"/>
      <c r="N27" s="2"/>
    </row>
    <row r="28" spans="1:14" x14ac:dyDescent="0.3">
      <c r="A28" s="12" t="s">
        <v>160</v>
      </c>
      <c r="B28" s="72"/>
      <c r="C28" s="73"/>
      <c r="D28" s="73"/>
      <c r="E28" s="73"/>
      <c r="F28" s="73"/>
      <c r="G28" s="59"/>
      <c r="H28" s="2"/>
      <c r="I28" s="2"/>
      <c r="J28" s="2"/>
      <c r="K28" s="2"/>
      <c r="L28" s="2"/>
      <c r="M28" s="2"/>
      <c r="N28" s="2"/>
    </row>
    <row r="29" spans="1:14" ht="178.5" customHeight="1" x14ac:dyDescent="0.3">
      <c r="A29" s="111" t="s">
        <v>161</v>
      </c>
      <c r="B29" s="112"/>
      <c r="C29" s="112"/>
      <c r="D29" s="112"/>
      <c r="E29" s="112"/>
      <c r="F29" s="112"/>
      <c r="G29" s="112"/>
      <c r="H29" s="112"/>
      <c r="I29" s="112"/>
      <c r="J29" s="112"/>
      <c r="K29" s="112"/>
      <c r="L29" s="112"/>
      <c r="M29" s="112"/>
      <c r="N29" s="112"/>
    </row>
    <row r="30" spans="1:14" ht="15" customHeight="1" x14ac:dyDescent="0.3">
      <c r="A30" s="2"/>
      <c r="B30" s="58"/>
      <c r="C30" s="59"/>
      <c r="D30" s="59"/>
      <c r="E30" s="59"/>
      <c r="F30" s="59"/>
      <c r="G30" s="59"/>
      <c r="H30" s="2"/>
      <c r="I30" s="2"/>
      <c r="J30" s="2"/>
      <c r="K30" s="2"/>
      <c r="L30" s="2"/>
      <c r="M30" s="2"/>
      <c r="N30" s="2"/>
    </row>
    <row r="31" spans="1:14" x14ac:dyDescent="0.3">
      <c r="A31" s="12" t="s">
        <v>96</v>
      </c>
      <c r="B31" s="12"/>
      <c r="C31" s="2"/>
      <c r="D31" s="2"/>
      <c r="E31" s="2"/>
      <c r="F31" s="2"/>
      <c r="G31" s="2"/>
      <c r="H31" s="2"/>
      <c r="I31" s="2"/>
      <c r="J31" s="2"/>
      <c r="K31" s="2"/>
      <c r="L31" s="2"/>
      <c r="M31" s="2"/>
      <c r="N31" s="2"/>
    </row>
    <row r="32" spans="1:14" x14ac:dyDescent="0.3">
      <c r="A32" s="47" t="s">
        <v>99</v>
      </c>
      <c r="B32" s="12"/>
      <c r="C32" s="2"/>
      <c r="D32" s="2"/>
      <c r="E32" s="2"/>
      <c r="F32" s="2"/>
      <c r="G32" s="2"/>
      <c r="H32" s="2"/>
      <c r="I32" s="2"/>
      <c r="J32" s="2"/>
      <c r="K32" s="2"/>
      <c r="L32" s="2"/>
      <c r="M32" s="2"/>
      <c r="N32" s="2"/>
    </row>
    <row r="33" spans="1:14" x14ac:dyDescent="0.3">
      <c r="A33" s="47"/>
      <c r="B33" s="12"/>
      <c r="C33" s="2"/>
      <c r="D33" s="2"/>
      <c r="E33" s="2"/>
      <c r="F33" s="2"/>
      <c r="G33" s="2"/>
      <c r="H33" s="2"/>
      <c r="I33" s="2"/>
      <c r="J33" s="2"/>
      <c r="K33" s="2"/>
      <c r="L33" s="2"/>
      <c r="M33" s="2"/>
      <c r="N33" s="2"/>
    </row>
    <row r="34" spans="1:14" x14ac:dyDescent="0.3">
      <c r="A34" s="47" t="s">
        <v>252</v>
      </c>
      <c r="B34" s="12"/>
      <c r="C34" s="2"/>
      <c r="D34" s="2"/>
      <c r="E34" s="2"/>
      <c r="F34" s="2"/>
      <c r="G34" s="2"/>
      <c r="H34" s="2"/>
      <c r="I34" s="2"/>
      <c r="J34" s="2"/>
      <c r="K34" s="2"/>
      <c r="L34" s="2"/>
      <c r="M34" s="2"/>
      <c r="N34" s="2"/>
    </row>
    <row r="35" spans="1:14" x14ac:dyDescent="0.3">
      <c r="A35" s="47"/>
      <c r="B35" s="12"/>
      <c r="C35" s="2"/>
      <c r="D35" s="2"/>
      <c r="E35" s="2"/>
      <c r="F35" s="2"/>
      <c r="G35" s="2"/>
      <c r="H35" s="2"/>
      <c r="I35" s="2"/>
      <c r="J35" s="2"/>
      <c r="K35" s="2"/>
      <c r="L35" s="2"/>
      <c r="M35" s="2"/>
      <c r="N35" s="2"/>
    </row>
    <row r="36" spans="1:14" x14ac:dyDescent="0.3">
      <c r="A36" s="52" t="s">
        <v>103</v>
      </c>
      <c r="B36" s="12"/>
      <c r="C36" s="2"/>
      <c r="D36" s="2"/>
      <c r="E36" s="2"/>
      <c r="F36" s="2"/>
      <c r="G36" s="2"/>
      <c r="H36" s="2"/>
      <c r="I36" s="2"/>
      <c r="J36" s="2"/>
      <c r="K36" s="2"/>
      <c r="L36" s="2"/>
      <c r="M36" s="2"/>
      <c r="N36" s="2"/>
    </row>
    <row r="37" spans="1:14" ht="45" customHeight="1" x14ac:dyDescent="0.3">
      <c r="A37" s="125" t="s">
        <v>251</v>
      </c>
      <c r="B37" s="116"/>
      <c r="C37" s="116"/>
      <c r="D37" s="116"/>
      <c r="E37" s="116"/>
      <c r="F37" s="116"/>
      <c r="G37" s="116"/>
      <c r="H37" s="116"/>
      <c r="I37" s="116"/>
      <c r="J37" s="116"/>
      <c r="K37" s="116"/>
      <c r="L37" s="116"/>
      <c r="M37" s="116"/>
      <c r="N37" s="116"/>
    </row>
    <row r="38" spans="1:14" x14ac:dyDescent="0.3">
      <c r="A38" s="48" t="s">
        <v>109</v>
      </c>
      <c r="B38" s="12"/>
      <c r="C38" s="2"/>
      <c r="D38" s="2"/>
      <c r="E38" s="2"/>
      <c r="F38" s="2"/>
      <c r="G38" s="2"/>
      <c r="H38" s="2"/>
      <c r="I38" s="2"/>
      <c r="J38" s="2"/>
      <c r="K38" s="2"/>
      <c r="L38" s="2"/>
      <c r="M38" s="2"/>
      <c r="N38" s="2"/>
    </row>
    <row r="39" spans="1:14" x14ac:dyDescent="0.3">
      <c r="A39" s="48" t="s">
        <v>108</v>
      </c>
      <c r="B39" s="12"/>
      <c r="C39" s="2"/>
      <c r="D39" s="2"/>
      <c r="E39" s="2"/>
      <c r="F39" s="2"/>
      <c r="G39" s="2"/>
      <c r="H39" s="2"/>
      <c r="I39" s="2"/>
      <c r="J39" s="2"/>
      <c r="K39" s="2"/>
      <c r="L39" s="2"/>
      <c r="M39" s="2"/>
      <c r="N39" s="2"/>
    </row>
    <row r="40" spans="1:14" x14ac:dyDescent="0.3">
      <c r="A40" s="49" t="s">
        <v>107</v>
      </c>
      <c r="B40" s="2"/>
      <c r="C40" s="2"/>
      <c r="D40" s="2"/>
      <c r="E40" s="2"/>
      <c r="F40" s="2"/>
      <c r="G40" s="2"/>
      <c r="H40" s="2"/>
      <c r="I40" s="2"/>
      <c r="J40" s="2"/>
      <c r="K40" s="2"/>
      <c r="L40" s="2"/>
      <c r="M40" s="2"/>
      <c r="N40" s="2"/>
    </row>
    <row r="41" spans="1:14" ht="31.5" customHeight="1" x14ac:dyDescent="0.3">
      <c r="A41" s="115" t="s">
        <v>141</v>
      </c>
      <c r="B41" s="116"/>
      <c r="C41" s="116"/>
      <c r="D41" s="116"/>
      <c r="E41" s="116"/>
      <c r="F41" s="116"/>
      <c r="G41" s="116"/>
      <c r="H41" s="116"/>
      <c r="I41" s="116"/>
      <c r="J41" s="116"/>
      <c r="K41" s="116"/>
      <c r="L41" s="116"/>
      <c r="M41" s="116"/>
      <c r="N41" s="116"/>
    </row>
    <row r="42" spans="1:14" x14ac:dyDescent="0.3">
      <c r="A42" s="49"/>
      <c r="B42" s="2"/>
      <c r="C42" s="2"/>
      <c r="D42" s="2"/>
      <c r="E42" s="2"/>
      <c r="F42" s="2"/>
      <c r="G42" s="2"/>
      <c r="H42" s="2"/>
      <c r="I42" s="2"/>
      <c r="J42" s="2"/>
      <c r="K42" s="2"/>
      <c r="L42" s="2"/>
      <c r="M42" s="2"/>
      <c r="N42" s="2"/>
    </row>
    <row r="43" spans="1:14" x14ac:dyDescent="0.3">
      <c r="A43" s="53" t="s">
        <v>104</v>
      </c>
      <c r="B43" s="2"/>
      <c r="C43" s="2"/>
      <c r="D43" s="2"/>
      <c r="E43" s="2"/>
      <c r="F43" s="2"/>
      <c r="G43" s="2"/>
      <c r="H43" s="2"/>
      <c r="I43" s="2"/>
      <c r="J43" s="2"/>
      <c r="K43" s="2"/>
      <c r="L43" s="2"/>
      <c r="M43" s="2"/>
      <c r="N43" s="2"/>
    </row>
    <row r="44" spans="1:14" x14ac:dyDescent="0.3">
      <c r="A44" s="115" t="s">
        <v>102</v>
      </c>
      <c r="B44" s="116"/>
      <c r="C44" s="116"/>
      <c r="D44" s="116"/>
      <c r="E44" s="116"/>
      <c r="F44" s="116"/>
      <c r="G44" s="116"/>
      <c r="H44" s="116"/>
      <c r="I44" s="116"/>
      <c r="J44" s="116"/>
      <c r="K44" s="116"/>
      <c r="L44" s="116"/>
      <c r="M44" s="116"/>
      <c r="N44" s="116"/>
    </row>
    <row r="45" spans="1:14" x14ac:dyDescent="0.3">
      <c r="A45" s="116"/>
      <c r="B45" s="116"/>
      <c r="C45" s="116"/>
      <c r="D45" s="116"/>
      <c r="E45" s="116"/>
      <c r="F45" s="116"/>
      <c r="G45" s="116"/>
      <c r="H45" s="116"/>
      <c r="I45" s="116"/>
      <c r="J45" s="116"/>
      <c r="K45" s="116"/>
      <c r="L45" s="116"/>
      <c r="M45" s="116"/>
      <c r="N45" s="116"/>
    </row>
    <row r="46" spans="1:14" ht="60" customHeight="1" x14ac:dyDescent="0.3">
      <c r="A46" s="115" t="s">
        <v>105</v>
      </c>
      <c r="B46" s="116"/>
      <c r="C46" s="116"/>
      <c r="D46" s="116"/>
      <c r="E46" s="116"/>
      <c r="F46" s="116"/>
      <c r="G46" s="116"/>
      <c r="H46" s="116"/>
      <c r="I46" s="116"/>
      <c r="J46" s="116"/>
      <c r="K46" s="116"/>
      <c r="L46" s="116"/>
      <c r="M46" s="116"/>
      <c r="N46" s="116"/>
    </row>
    <row r="47" spans="1:14" ht="28.5" customHeight="1" x14ac:dyDescent="0.3">
      <c r="A47" s="115" t="s">
        <v>106</v>
      </c>
      <c r="B47" s="116"/>
      <c r="C47" s="116"/>
      <c r="D47" s="116"/>
      <c r="E47" s="116"/>
      <c r="F47" s="116"/>
      <c r="G47" s="116"/>
      <c r="H47" s="116"/>
      <c r="I47" s="116"/>
      <c r="J47" s="116"/>
      <c r="K47" s="116"/>
      <c r="L47" s="116"/>
      <c r="M47" s="116"/>
      <c r="N47" s="116"/>
    </row>
  </sheetData>
  <mergeCells count="16">
    <mergeCell ref="A4:N9"/>
    <mergeCell ref="A44:N45"/>
    <mergeCell ref="A46:N46"/>
    <mergeCell ref="A47:N47"/>
    <mergeCell ref="A41:N41"/>
    <mergeCell ref="A19:N19"/>
    <mergeCell ref="B22:D22"/>
    <mergeCell ref="B23:D23"/>
    <mergeCell ref="B21:D21"/>
    <mergeCell ref="B26:D26"/>
    <mergeCell ref="E23:F23"/>
    <mergeCell ref="E24:F24"/>
    <mergeCell ref="E25:F25"/>
    <mergeCell ref="E26:F26"/>
    <mergeCell ref="A37:N37"/>
    <mergeCell ref="A29:N2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sheetPr>
  <dimension ref="A1:E14"/>
  <sheetViews>
    <sheetView zoomScale="70" zoomScaleNormal="70" workbookViewId="0">
      <selection activeCell="E6" sqref="E6"/>
    </sheetView>
  </sheetViews>
  <sheetFormatPr defaultColWidth="9.109375" defaultRowHeight="14.4" x14ac:dyDescent="0.3"/>
  <cols>
    <col min="1" max="1" width="36.44140625" style="2" customWidth="1"/>
    <col min="2" max="2" width="14.6640625" style="2" customWidth="1"/>
    <col min="3" max="3" width="13.44140625" style="2" customWidth="1"/>
    <col min="4" max="4" width="14" style="2" customWidth="1"/>
    <col min="5" max="5" width="14.33203125" style="2" customWidth="1"/>
    <col min="6" max="16384" width="9.109375" style="2"/>
  </cols>
  <sheetData>
    <row r="1" spans="1:5" x14ac:dyDescent="0.3">
      <c r="A1" s="12" t="s">
        <v>125</v>
      </c>
    </row>
    <row r="2" spans="1:5" x14ac:dyDescent="0.3">
      <c r="A2" s="2" t="s">
        <v>40</v>
      </c>
    </row>
    <row r="4" spans="1:5" ht="15" thickBot="1" x14ac:dyDescent="0.35"/>
    <row r="5" spans="1:5" ht="29.4" thickBot="1" x14ac:dyDescent="0.35">
      <c r="A5" s="211" t="s">
        <v>253</v>
      </c>
      <c r="B5" s="212" t="s">
        <v>265</v>
      </c>
      <c r="C5" s="212" t="s">
        <v>254</v>
      </c>
      <c r="D5" s="212" t="s">
        <v>255</v>
      </c>
      <c r="E5" s="212" t="s">
        <v>266</v>
      </c>
    </row>
    <row r="6" spans="1:5" ht="15" thickBot="1" x14ac:dyDescent="0.35">
      <c r="A6" s="213" t="s">
        <v>256</v>
      </c>
      <c r="B6" s="214"/>
      <c r="C6" s="214"/>
      <c r="D6" s="215"/>
      <c r="E6" s="215"/>
    </row>
    <row r="7" spans="1:5" ht="15" thickBot="1" x14ac:dyDescent="0.35">
      <c r="A7" s="213" t="s">
        <v>257</v>
      </c>
      <c r="B7" s="216"/>
      <c r="C7" s="214"/>
      <c r="D7" s="214"/>
      <c r="E7" s="215"/>
    </row>
    <row r="8" spans="1:5" ht="15" thickBot="1" x14ac:dyDescent="0.35">
      <c r="A8" s="213" t="s">
        <v>258</v>
      </c>
      <c r="B8" s="215"/>
      <c r="C8" s="215"/>
      <c r="D8" s="214"/>
      <c r="E8" s="216"/>
    </row>
    <row r="9" spans="1:5" ht="15" thickBot="1" x14ac:dyDescent="0.35">
      <c r="A9" s="213" t="s">
        <v>259</v>
      </c>
      <c r="B9" s="215"/>
      <c r="C9" s="216"/>
      <c r="D9" s="214"/>
      <c r="E9" s="217"/>
    </row>
    <row r="10" spans="1:5" ht="15" thickBot="1" x14ac:dyDescent="0.35">
      <c r="A10" s="213" t="s">
        <v>260</v>
      </c>
      <c r="B10" s="216"/>
      <c r="C10" s="216"/>
      <c r="D10" s="214"/>
      <c r="E10" s="216"/>
    </row>
    <row r="11" spans="1:5" ht="15" thickBot="1" x14ac:dyDescent="0.35">
      <c r="A11" s="213" t="s">
        <v>261</v>
      </c>
      <c r="B11" s="215"/>
      <c r="C11" s="215"/>
      <c r="D11" s="215"/>
      <c r="E11" s="214"/>
    </row>
    <row r="12" spans="1:5" ht="15" thickBot="1" x14ac:dyDescent="0.35">
      <c r="A12" s="213" t="s">
        <v>262</v>
      </c>
      <c r="B12" s="215"/>
      <c r="C12" s="215"/>
      <c r="D12" s="215"/>
      <c r="E12" s="214"/>
    </row>
    <row r="13" spans="1:5" ht="15" thickBot="1" x14ac:dyDescent="0.35">
      <c r="A13" s="213" t="s">
        <v>263</v>
      </c>
      <c r="B13" s="215"/>
      <c r="C13" s="215"/>
      <c r="D13" s="215"/>
      <c r="E13" s="214"/>
    </row>
    <row r="14" spans="1:5" ht="43.8" thickBot="1" x14ac:dyDescent="0.35">
      <c r="A14" s="213" t="s">
        <v>264</v>
      </c>
      <c r="B14" s="215"/>
      <c r="C14" s="215"/>
      <c r="D14" s="215"/>
      <c r="E14" s="214"/>
    </row>
  </sheetData>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sheetPr>
  <dimension ref="A1:P47"/>
  <sheetViews>
    <sheetView workbookViewId="0">
      <selection activeCell="A35" sqref="A35"/>
    </sheetView>
  </sheetViews>
  <sheetFormatPr defaultColWidth="9.109375" defaultRowHeight="14.4" x14ac:dyDescent="0.3"/>
  <cols>
    <col min="1" max="2" width="9.109375" style="1"/>
    <col min="3" max="3" width="7" style="1" customWidth="1"/>
    <col min="4" max="14" width="9.109375" style="1"/>
    <col min="15" max="15" width="2.33203125" style="1" customWidth="1"/>
    <col min="16" max="16384" width="9.109375" style="1"/>
  </cols>
  <sheetData>
    <row r="1" spans="1:16" ht="18" x14ac:dyDescent="0.35">
      <c r="A1" s="4" t="s">
        <v>5</v>
      </c>
    </row>
    <row r="3" spans="1:16" x14ac:dyDescent="0.3">
      <c r="B3" s="1" t="s">
        <v>12</v>
      </c>
    </row>
    <row r="5" spans="1:16" x14ac:dyDescent="0.3">
      <c r="B5" s="1" t="s">
        <v>0</v>
      </c>
      <c r="D5" s="126"/>
      <c r="E5" s="127"/>
      <c r="F5" s="127"/>
      <c r="H5" s="1" t="s">
        <v>1</v>
      </c>
      <c r="J5" s="128" t="s">
        <v>60</v>
      </c>
      <c r="K5" s="129"/>
      <c r="L5" s="129"/>
      <c r="M5" s="129"/>
    </row>
    <row r="7" spans="1:16" x14ac:dyDescent="0.3">
      <c r="B7" s="1" t="s">
        <v>2</v>
      </c>
      <c r="D7" s="130"/>
      <c r="E7" s="131"/>
      <c r="F7" s="131"/>
      <c r="H7" s="1" t="s">
        <v>14</v>
      </c>
      <c r="J7" s="132"/>
      <c r="K7" s="133"/>
      <c r="L7" s="133"/>
      <c r="M7" s="134"/>
    </row>
    <row r="9" spans="1:16" x14ac:dyDescent="0.3">
      <c r="B9" s="1" t="s">
        <v>4</v>
      </c>
      <c r="F9" s="139"/>
      <c r="G9" s="140"/>
      <c r="H9" s="140"/>
      <c r="I9" s="140"/>
      <c r="J9" s="140"/>
      <c r="K9" s="140"/>
      <c r="L9" s="140"/>
      <c r="M9" s="141"/>
    </row>
    <row r="10" spans="1:16" x14ac:dyDescent="0.3">
      <c r="F10" s="142"/>
      <c r="G10" s="143"/>
      <c r="H10" s="143"/>
      <c r="I10" s="143"/>
      <c r="J10" s="143"/>
      <c r="K10" s="143"/>
      <c r="L10" s="143"/>
      <c r="M10" s="144"/>
    </row>
    <row r="11" spans="1:16" x14ac:dyDescent="0.3">
      <c r="F11" s="21"/>
      <c r="G11" s="21"/>
      <c r="H11" s="21"/>
      <c r="I11" s="21"/>
      <c r="J11" s="21"/>
      <c r="K11" s="21"/>
      <c r="L11" s="21"/>
      <c r="M11" s="21"/>
    </row>
    <row r="12" spans="1:16" x14ac:dyDescent="0.3">
      <c r="B12" s="1" t="s">
        <v>62</v>
      </c>
      <c r="F12" s="138"/>
      <c r="G12" s="138"/>
      <c r="H12" s="138"/>
      <c r="I12" s="22"/>
      <c r="J12" s="22"/>
      <c r="K12" s="22" t="s">
        <v>65</v>
      </c>
      <c r="L12" s="22"/>
      <c r="M12" s="137"/>
      <c r="N12" s="121"/>
    </row>
    <row r="14" spans="1:16" x14ac:dyDescent="0.3">
      <c r="B14" s="1" t="s">
        <v>15</v>
      </c>
      <c r="F14" s="123"/>
      <c r="G14" s="120"/>
      <c r="H14" s="121"/>
      <c r="K14" s="1" t="s">
        <v>74</v>
      </c>
      <c r="M14" s="135" t="s">
        <v>83</v>
      </c>
      <c r="N14" s="136"/>
      <c r="P14" s="5" t="s">
        <v>76</v>
      </c>
    </row>
    <row r="16" spans="1:16" x14ac:dyDescent="0.3">
      <c r="B16" s="1" t="s">
        <v>3</v>
      </c>
      <c r="F16" s="123">
        <v>50</v>
      </c>
      <c r="G16" s="120"/>
      <c r="H16" s="121"/>
      <c r="J16" s="5" t="s">
        <v>75</v>
      </c>
    </row>
    <row r="17" spans="2:13" x14ac:dyDescent="0.3">
      <c r="F17" s="17"/>
      <c r="G17" s="17"/>
      <c r="H17" s="17"/>
      <c r="J17" s="5"/>
    </row>
    <row r="18" spans="2:13" x14ac:dyDescent="0.3">
      <c r="B18" s="3" t="s">
        <v>45</v>
      </c>
      <c r="E18" s="5" t="s">
        <v>46</v>
      </c>
      <c r="F18" s="17"/>
      <c r="G18" s="17"/>
      <c r="H18" s="17"/>
      <c r="J18" s="5"/>
    </row>
    <row r="19" spans="2:13" x14ac:dyDescent="0.3">
      <c r="F19" s="17"/>
      <c r="G19" s="17"/>
      <c r="H19" s="17"/>
      <c r="J19" s="5"/>
    </row>
    <row r="20" spans="2:13" x14ac:dyDescent="0.3">
      <c r="B20" s="1" t="s">
        <v>44</v>
      </c>
      <c r="D20" s="91" t="s">
        <v>55</v>
      </c>
      <c r="F20" s="17" t="s">
        <v>47</v>
      </c>
      <c r="G20" s="130" t="s">
        <v>50</v>
      </c>
      <c r="H20" s="131"/>
      <c r="I20" s="131"/>
      <c r="J20" s="131"/>
    </row>
    <row r="21" spans="2:13" x14ac:dyDescent="0.3">
      <c r="F21" s="17"/>
      <c r="G21" s="17"/>
      <c r="H21" s="17"/>
      <c r="J21" s="5"/>
    </row>
    <row r="22" spans="2:13" x14ac:dyDescent="0.3">
      <c r="B22" s="1" t="s">
        <v>56</v>
      </c>
      <c r="D22" s="6"/>
      <c r="F22" s="17"/>
      <c r="G22" s="17"/>
      <c r="H22" s="17"/>
      <c r="J22" s="5"/>
    </row>
    <row r="24" spans="2:13" x14ac:dyDescent="0.3">
      <c r="B24" s="3" t="s">
        <v>6</v>
      </c>
    </row>
    <row r="26" spans="2:13" x14ac:dyDescent="0.3">
      <c r="B26" s="1" t="s">
        <v>7</v>
      </c>
      <c r="D26" s="123"/>
      <c r="E26" s="120"/>
      <c r="F26" s="121"/>
      <c r="H26" s="1" t="s">
        <v>10</v>
      </c>
      <c r="K26" s="123"/>
      <c r="L26" s="120"/>
      <c r="M26" s="121"/>
    </row>
    <row r="28" spans="2:13" x14ac:dyDescent="0.3">
      <c r="B28" s="1" t="s">
        <v>8</v>
      </c>
      <c r="D28" s="147"/>
      <c r="E28" s="148"/>
      <c r="F28" s="149"/>
      <c r="H28" s="1" t="s">
        <v>11</v>
      </c>
      <c r="K28" s="123"/>
      <c r="L28" s="120"/>
      <c r="M28" s="121"/>
    </row>
    <row r="30" spans="2:13" x14ac:dyDescent="0.3">
      <c r="B30" s="1" t="s">
        <v>9</v>
      </c>
      <c r="D30" s="147"/>
      <c r="E30" s="148"/>
      <c r="F30" s="149"/>
      <c r="H30" s="1" t="s">
        <v>9</v>
      </c>
      <c r="K30" s="123"/>
      <c r="L30" s="120"/>
      <c r="M30" s="121"/>
    </row>
    <row r="32" spans="2:13" x14ac:dyDescent="0.3">
      <c r="B32" s="3" t="s">
        <v>43</v>
      </c>
    </row>
    <row r="34" spans="1:12" x14ac:dyDescent="0.3">
      <c r="B34" s="1" t="s">
        <v>13</v>
      </c>
    </row>
    <row r="36" spans="1:12" ht="14.4" customHeight="1" x14ac:dyDescent="0.3">
      <c r="B36" s="145"/>
      <c r="C36" s="146"/>
      <c r="D36" s="146"/>
      <c r="E36" s="146"/>
      <c r="F36" s="146"/>
      <c r="G36" s="146"/>
      <c r="H36" s="146"/>
      <c r="I36" s="146"/>
      <c r="J36" s="146"/>
      <c r="K36" s="146"/>
      <c r="L36" s="146"/>
    </row>
    <row r="37" spans="1:12" x14ac:dyDescent="0.3">
      <c r="B37" s="146"/>
      <c r="C37" s="146"/>
      <c r="D37" s="146"/>
      <c r="E37" s="146"/>
      <c r="F37" s="146"/>
      <c r="G37" s="146"/>
      <c r="H37" s="146"/>
      <c r="I37" s="146"/>
      <c r="J37" s="146"/>
      <c r="K37" s="146"/>
      <c r="L37" s="146"/>
    </row>
    <row r="38" spans="1:12" x14ac:dyDescent="0.3">
      <c r="B38" s="146"/>
      <c r="C38" s="146"/>
      <c r="D38" s="146"/>
      <c r="E38" s="146"/>
      <c r="F38" s="146"/>
      <c r="G38" s="146"/>
      <c r="H38" s="146"/>
      <c r="I38" s="146"/>
      <c r="J38" s="146"/>
      <c r="K38" s="146"/>
      <c r="L38" s="146"/>
    </row>
    <row r="39" spans="1:12" x14ac:dyDescent="0.3">
      <c r="B39" s="146"/>
      <c r="C39" s="146"/>
      <c r="D39" s="146"/>
      <c r="E39" s="146"/>
      <c r="F39" s="146"/>
      <c r="G39" s="146"/>
      <c r="H39" s="146"/>
      <c r="I39" s="146"/>
      <c r="J39" s="146"/>
      <c r="K39" s="146"/>
      <c r="L39" s="146"/>
    </row>
    <row r="40" spans="1:12" x14ac:dyDescent="0.3">
      <c r="B40" s="146"/>
      <c r="C40" s="146"/>
      <c r="D40" s="146"/>
      <c r="E40" s="146"/>
      <c r="F40" s="146"/>
      <c r="G40" s="146"/>
      <c r="H40" s="146"/>
      <c r="I40" s="146"/>
      <c r="J40" s="146"/>
      <c r="K40" s="146"/>
      <c r="L40" s="146"/>
    </row>
    <row r="42" spans="1:12" x14ac:dyDescent="0.3">
      <c r="A42" s="19"/>
      <c r="B42" s="19"/>
      <c r="C42" s="19"/>
      <c r="D42" s="19"/>
      <c r="E42" s="19"/>
      <c r="F42" s="19"/>
      <c r="G42" s="19"/>
      <c r="H42" s="19"/>
      <c r="I42" s="19"/>
    </row>
    <row r="43" spans="1:12" x14ac:dyDescent="0.3">
      <c r="A43" s="19"/>
      <c r="B43" s="19"/>
      <c r="C43" s="19"/>
      <c r="D43" s="19"/>
      <c r="E43" s="19"/>
      <c r="F43" s="19"/>
      <c r="G43" s="19"/>
      <c r="H43" s="19"/>
      <c r="I43" s="19"/>
    </row>
    <row r="44" spans="1:12" x14ac:dyDescent="0.3">
      <c r="A44" s="19"/>
      <c r="B44" s="19"/>
      <c r="C44" s="19"/>
      <c r="D44" s="19"/>
      <c r="E44" s="19"/>
      <c r="F44" s="19"/>
      <c r="G44" s="19"/>
      <c r="H44" s="19"/>
      <c r="I44" s="19"/>
    </row>
    <row r="45" spans="1:12" x14ac:dyDescent="0.3">
      <c r="A45" s="20"/>
      <c r="B45" s="19"/>
      <c r="C45" s="19"/>
      <c r="D45" s="19"/>
      <c r="E45" s="19"/>
      <c r="F45" s="19"/>
      <c r="G45" s="19"/>
      <c r="H45" s="19"/>
      <c r="I45" s="19"/>
    </row>
    <row r="46" spans="1:12" x14ac:dyDescent="0.3">
      <c r="A46" s="19"/>
      <c r="B46" s="19"/>
      <c r="C46" s="19"/>
      <c r="D46" s="19"/>
      <c r="E46" s="19"/>
      <c r="F46" s="19"/>
      <c r="G46" s="19"/>
      <c r="H46" s="19"/>
      <c r="I46" s="19"/>
    </row>
    <row r="47" spans="1:12" x14ac:dyDescent="0.3">
      <c r="A47" s="19"/>
      <c r="B47" s="19"/>
      <c r="C47" s="19"/>
      <c r="D47" s="19"/>
      <c r="E47" s="19"/>
      <c r="F47" s="19"/>
      <c r="G47" s="19"/>
      <c r="H47" s="19"/>
      <c r="I47" s="19"/>
    </row>
  </sheetData>
  <mergeCells count="18">
    <mergeCell ref="G20:J20"/>
    <mergeCell ref="M12:N12"/>
    <mergeCell ref="F12:H12"/>
    <mergeCell ref="F9:M10"/>
    <mergeCell ref="B36:L40"/>
    <mergeCell ref="D26:F26"/>
    <mergeCell ref="F16:H16"/>
    <mergeCell ref="K26:M26"/>
    <mergeCell ref="K28:M28"/>
    <mergeCell ref="K30:M30"/>
    <mergeCell ref="D28:F28"/>
    <mergeCell ref="D30:F30"/>
    <mergeCell ref="D5:F5"/>
    <mergeCell ref="J5:M5"/>
    <mergeCell ref="D7:F7"/>
    <mergeCell ref="J7:M7"/>
    <mergeCell ref="F14:H14"/>
    <mergeCell ref="M14:N14"/>
  </mergeCells>
  <dataValidations count="1">
    <dataValidation type="list" allowBlank="1" showInputMessage="1" showErrorMessage="1" sqref="M14:N14">
      <formula1>TimPer</formula1>
    </dataValidation>
  </dataValidation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 Options or List'!$G$6:$G$7</xm:f>
          </x14:formula1>
          <xm:sqref>D20</xm:sqref>
        </x14:dataValidation>
        <x14:dataValidation type="list" allowBlank="1" showInputMessage="1" showErrorMessage="1">
          <x14:formula1>
            <xm:f>'Dropdown Options or List'!$I$7:$I$11</xm:f>
          </x14:formula1>
          <xm:sqref>G20:J20</xm:sqref>
        </x14:dataValidation>
        <x14:dataValidation type="list" allowBlank="1" showInputMessage="1" showErrorMessage="1">
          <x14:formula1>
            <xm:f>'Dropdown Options or List'!$G$16:$G$20</xm:f>
          </x14:formula1>
          <xm:sqref>J5:M5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R28"/>
  <sheetViews>
    <sheetView tabSelected="1" zoomScaleNormal="100" workbookViewId="0">
      <selection activeCell="D5" sqref="D5"/>
    </sheetView>
  </sheetViews>
  <sheetFormatPr defaultColWidth="9.109375" defaultRowHeight="14.4" x14ac:dyDescent="0.3"/>
  <cols>
    <col min="1" max="1" width="9.109375" style="1"/>
    <col min="2" max="2" width="45.77734375" style="1" customWidth="1"/>
    <col min="3" max="3" width="16.88671875" style="1" customWidth="1"/>
    <col min="4" max="10" width="4.5546875" style="1" bestFit="1" customWidth="1"/>
    <col min="11" max="11" width="9.109375" style="1"/>
    <col min="12" max="12" width="41.6640625" style="1" customWidth="1"/>
    <col min="13" max="16384" width="9.109375" style="1"/>
  </cols>
  <sheetData>
    <row r="1" spans="2:18" ht="27" customHeight="1" x14ac:dyDescent="0.35">
      <c r="B1" s="4" t="s">
        <v>245</v>
      </c>
    </row>
    <row r="2" spans="2:18" ht="15" customHeight="1" x14ac:dyDescent="0.3"/>
    <row r="3" spans="2:18" ht="87" customHeight="1" x14ac:dyDescent="0.3">
      <c r="B3" s="110" t="s">
        <v>247</v>
      </c>
    </row>
    <row r="4" spans="2:18" x14ac:dyDescent="0.3">
      <c r="B4" s="105" t="s">
        <v>22</v>
      </c>
      <c r="L4" s="150"/>
      <c r="M4" s="150"/>
      <c r="N4" s="150"/>
      <c r="O4" s="150"/>
      <c r="P4" s="150"/>
      <c r="Q4" s="95"/>
      <c r="R4" s="95"/>
    </row>
    <row r="5" spans="2:18" x14ac:dyDescent="0.3">
      <c r="B5" s="100" t="s">
        <v>202</v>
      </c>
      <c r="L5" s="150"/>
      <c r="M5" s="150"/>
      <c r="N5" s="150"/>
      <c r="O5" s="150"/>
      <c r="P5" s="150"/>
      <c r="Q5" s="95"/>
      <c r="R5" s="95"/>
    </row>
    <row r="6" spans="2:18" x14ac:dyDescent="0.3">
      <c r="B6" s="100" t="s">
        <v>203</v>
      </c>
      <c r="L6" s="150"/>
      <c r="M6" s="150"/>
      <c r="N6" s="150"/>
      <c r="O6" s="150"/>
      <c r="P6" s="150"/>
      <c r="Q6" s="95"/>
      <c r="R6" s="95"/>
    </row>
    <row r="7" spans="2:18" x14ac:dyDescent="0.3">
      <c r="B7" s="100" t="s">
        <v>246</v>
      </c>
      <c r="L7" s="150"/>
      <c r="M7" s="150"/>
      <c r="N7" s="150"/>
      <c r="O7" s="150"/>
      <c r="P7" s="150"/>
      <c r="Q7" s="95"/>
      <c r="R7" s="95"/>
    </row>
    <row r="8" spans="2:18" x14ac:dyDescent="0.3">
      <c r="B8" s="100" t="s">
        <v>209</v>
      </c>
      <c r="L8" s="150"/>
      <c r="M8" s="150"/>
      <c r="N8" s="150"/>
      <c r="O8" s="150"/>
      <c r="P8" s="150"/>
      <c r="Q8" s="95"/>
      <c r="R8" s="95"/>
    </row>
    <row r="9" spans="2:18" x14ac:dyDescent="0.3">
      <c r="B9" s="105" t="s">
        <v>63</v>
      </c>
      <c r="L9" s="150"/>
      <c r="M9" s="150"/>
      <c r="N9" s="150"/>
      <c r="O9" s="150"/>
      <c r="P9" s="150"/>
      <c r="Q9" s="95"/>
      <c r="R9" s="95"/>
    </row>
    <row r="10" spans="2:18" x14ac:dyDescent="0.3">
      <c r="B10" s="100" t="s">
        <v>201</v>
      </c>
      <c r="L10" s="150"/>
      <c r="M10" s="150"/>
      <c r="N10" s="150"/>
      <c r="O10" s="150"/>
      <c r="P10" s="150"/>
      <c r="Q10" s="95"/>
      <c r="R10" s="95"/>
    </row>
    <row r="11" spans="2:18" x14ac:dyDescent="0.3">
      <c r="B11" s="100" t="s">
        <v>56</v>
      </c>
      <c r="L11" s="150"/>
      <c r="M11" s="150"/>
      <c r="N11" s="150"/>
      <c r="O11" s="150"/>
      <c r="P11" s="150"/>
      <c r="Q11" s="95"/>
      <c r="R11" s="95"/>
    </row>
    <row r="12" spans="2:18" x14ac:dyDescent="0.3">
      <c r="B12" s="100" t="s">
        <v>204</v>
      </c>
      <c r="L12" s="150"/>
      <c r="M12" s="150"/>
      <c r="N12" s="150"/>
      <c r="O12" s="150"/>
      <c r="P12" s="150"/>
      <c r="Q12" s="95"/>
      <c r="R12" s="95"/>
    </row>
    <row r="13" spans="2:18" x14ac:dyDescent="0.3">
      <c r="B13" s="100" t="s">
        <v>209</v>
      </c>
      <c r="L13" s="150"/>
      <c r="M13" s="150"/>
      <c r="N13" s="150"/>
      <c r="O13" s="150"/>
      <c r="P13" s="150"/>
      <c r="Q13" s="95"/>
      <c r="R13" s="95"/>
    </row>
    <row r="14" spans="2:18" x14ac:dyDescent="0.3">
      <c r="B14" s="100"/>
      <c r="L14" s="150"/>
      <c r="M14" s="150"/>
      <c r="N14" s="150"/>
      <c r="O14" s="150"/>
      <c r="P14" s="150"/>
      <c r="Q14" s="95"/>
      <c r="R14" s="95"/>
    </row>
    <row r="15" spans="2:18" x14ac:dyDescent="0.3">
      <c r="B15" s="105" t="s">
        <v>64</v>
      </c>
      <c r="L15" s="150"/>
      <c r="M15" s="150"/>
      <c r="N15" s="150"/>
      <c r="O15" s="150"/>
      <c r="P15" s="150"/>
      <c r="Q15" s="95"/>
      <c r="R15" s="95"/>
    </row>
    <row r="16" spans="2:18" x14ac:dyDescent="0.3">
      <c r="B16" s="100" t="s">
        <v>210</v>
      </c>
      <c r="L16" s="95"/>
      <c r="M16" s="95"/>
      <c r="N16" s="95"/>
      <c r="O16" s="95"/>
      <c r="P16" s="95"/>
      <c r="Q16" s="95"/>
      <c r="R16" s="95"/>
    </row>
    <row r="17" spans="2:18" x14ac:dyDescent="0.3">
      <c r="B17" s="100" t="s">
        <v>211</v>
      </c>
      <c r="L17" s="95"/>
      <c r="M17" s="95"/>
      <c r="N17" s="95"/>
      <c r="O17" s="95"/>
      <c r="P17" s="95"/>
      <c r="Q17" s="95"/>
      <c r="R17" s="95"/>
    </row>
    <row r="18" spans="2:18" x14ac:dyDescent="0.3">
      <c r="B18" s="100" t="s">
        <v>209</v>
      </c>
      <c r="L18" s="95"/>
      <c r="M18" s="95"/>
      <c r="N18" s="95"/>
      <c r="O18" s="95"/>
      <c r="P18" s="95"/>
      <c r="Q18" s="95"/>
      <c r="R18" s="95"/>
    </row>
    <row r="19" spans="2:18" x14ac:dyDescent="0.3">
      <c r="B19" s="100"/>
      <c r="L19" s="95"/>
      <c r="M19" s="95"/>
      <c r="N19" s="95"/>
      <c r="O19" s="95"/>
      <c r="P19" s="95"/>
      <c r="Q19" s="95"/>
      <c r="R19" s="95"/>
    </row>
    <row r="20" spans="2:18" x14ac:dyDescent="0.3">
      <c r="B20" s="100"/>
      <c r="L20" s="95"/>
      <c r="M20" s="95"/>
      <c r="N20" s="95"/>
      <c r="O20" s="95"/>
      <c r="P20" s="95"/>
      <c r="Q20" s="95"/>
      <c r="R20" s="95"/>
    </row>
    <row r="21" spans="2:18" x14ac:dyDescent="0.3">
      <c r="B21" s="105" t="s">
        <v>23</v>
      </c>
      <c r="L21" s="95"/>
      <c r="M21" s="95"/>
      <c r="N21" s="95"/>
      <c r="O21" s="95"/>
      <c r="P21" s="95"/>
      <c r="Q21" s="95"/>
      <c r="R21" s="95"/>
    </row>
    <row r="22" spans="2:18" x14ac:dyDescent="0.3">
      <c r="B22" s="100" t="s">
        <v>205</v>
      </c>
      <c r="L22" s="95"/>
      <c r="M22" s="95"/>
      <c r="N22" s="95"/>
      <c r="O22" s="95"/>
      <c r="P22" s="95"/>
      <c r="Q22" s="95"/>
      <c r="R22" s="95"/>
    </row>
    <row r="23" spans="2:18" x14ac:dyDescent="0.3">
      <c r="B23" s="100" t="s">
        <v>206</v>
      </c>
      <c r="L23" s="95"/>
      <c r="M23" s="95"/>
      <c r="N23" s="95"/>
      <c r="O23" s="95"/>
      <c r="P23" s="95"/>
      <c r="Q23" s="95"/>
      <c r="R23" s="95"/>
    </row>
    <row r="24" spans="2:18" x14ac:dyDescent="0.3">
      <c r="B24" s="100" t="s">
        <v>207</v>
      </c>
      <c r="L24" s="95"/>
      <c r="M24" s="95"/>
      <c r="N24" s="95"/>
      <c r="O24" s="95"/>
      <c r="P24" s="95"/>
      <c r="Q24" s="95"/>
      <c r="R24" s="95"/>
    </row>
    <row r="25" spans="2:18" x14ac:dyDescent="0.3">
      <c r="B25" s="100" t="s">
        <v>208</v>
      </c>
      <c r="L25" s="95"/>
      <c r="M25" s="95"/>
      <c r="N25" s="95"/>
      <c r="O25" s="95"/>
      <c r="P25" s="95"/>
      <c r="Q25" s="95"/>
      <c r="R25" s="95"/>
    </row>
    <row r="26" spans="2:18" x14ac:dyDescent="0.3">
      <c r="B26" s="100" t="s">
        <v>209</v>
      </c>
      <c r="L26" s="95"/>
      <c r="M26" s="95"/>
      <c r="N26" s="95"/>
      <c r="O26" s="95"/>
      <c r="P26" s="95"/>
      <c r="Q26" s="95"/>
      <c r="R26" s="95"/>
    </row>
    <row r="27" spans="2:18" x14ac:dyDescent="0.3">
      <c r="B27" s="100"/>
      <c r="L27" s="95"/>
      <c r="M27" s="95"/>
      <c r="N27" s="95"/>
      <c r="O27" s="95"/>
      <c r="P27" s="95"/>
      <c r="Q27" s="95"/>
      <c r="R27" s="95"/>
    </row>
    <row r="28" spans="2:18" x14ac:dyDescent="0.3">
      <c r="L28" s="95"/>
      <c r="M28" s="95"/>
      <c r="N28" s="95"/>
      <c r="O28" s="95"/>
      <c r="P28" s="95"/>
      <c r="Q28" s="95"/>
      <c r="R28" s="95"/>
    </row>
  </sheetData>
  <mergeCells count="1">
    <mergeCell ref="L4:P15"/>
  </mergeCell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pageSetUpPr fitToPage="1"/>
  </sheetPr>
  <dimension ref="A1:AE73"/>
  <sheetViews>
    <sheetView topLeftCell="A10" zoomScaleNormal="100" workbookViewId="0">
      <selection activeCell="Y10" sqref="Y10"/>
    </sheetView>
  </sheetViews>
  <sheetFormatPr defaultColWidth="9.109375" defaultRowHeight="14.4" x14ac:dyDescent="0.3"/>
  <cols>
    <col min="1" max="1" width="21.6640625" style="1" customWidth="1"/>
    <col min="2" max="23" width="4.5546875" style="1" bestFit="1" customWidth="1"/>
    <col min="24" max="24" width="9.109375" style="1"/>
    <col min="25" max="25" width="41.6640625" style="1" customWidth="1"/>
    <col min="26" max="16384" width="9.109375" style="1"/>
  </cols>
  <sheetData>
    <row r="1" spans="1:31" ht="18" x14ac:dyDescent="0.35">
      <c r="A1" s="4" t="s">
        <v>214</v>
      </c>
    </row>
    <row r="2" spans="1:31" ht="15" customHeight="1" x14ac:dyDescent="0.35">
      <c r="A2" s="4"/>
      <c r="L2" s="1" t="s">
        <v>25</v>
      </c>
      <c r="P2" s="172"/>
      <c r="Q2" s="173"/>
      <c r="R2" s="173"/>
      <c r="S2" s="173"/>
      <c r="T2" s="173"/>
      <c r="U2" s="174"/>
    </row>
    <row r="3" spans="1:31" ht="15" customHeight="1" x14ac:dyDescent="0.3">
      <c r="A3" s="175" t="s">
        <v>229</v>
      </c>
      <c r="B3" s="112"/>
      <c r="C3" s="112"/>
      <c r="D3" s="112"/>
      <c r="E3" s="112"/>
      <c r="F3" s="112"/>
      <c r="G3" s="112"/>
      <c r="H3" s="112"/>
      <c r="I3" s="112"/>
      <c r="J3" s="112"/>
    </row>
    <row r="4" spans="1:31" ht="15.6" customHeight="1" x14ac:dyDescent="0.3">
      <c r="A4" s="112"/>
      <c r="B4" s="112"/>
      <c r="C4" s="112"/>
      <c r="D4" s="112"/>
      <c r="E4" s="112"/>
      <c r="F4" s="112"/>
      <c r="G4" s="112"/>
      <c r="H4" s="112"/>
      <c r="I4" s="112"/>
      <c r="J4" s="112"/>
      <c r="L4" s="1" t="s">
        <v>1</v>
      </c>
      <c r="P4" s="130"/>
      <c r="Q4" s="131"/>
      <c r="R4" s="131"/>
      <c r="S4" s="131"/>
      <c r="T4" s="131"/>
      <c r="U4" s="131"/>
    </row>
    <row r="5" spans="1:31" ht="18" x14ac:dyDescent="0.35">
      <c r="A5" s="4"/>
    </row>
    <row r="6" spans="1:31" x14ac:dyDescent="0.3">
      <c r="A6" s="1" t="s">
        <v>230</v>
      </c>
      <c r="C6" s="171" t="s">
        <v>42</v>
      </c>
      <c r="D6" s="171"/>
      <c r="E6" s="171"/>
      <c r="F6" s="177" t="s">
        <v>16</v>
      </c>
      <c r="G6" s="177"/>
      <c r="H6" s="177"/>
      <c r="I6" s="176" t="s">
        <v>17</v>
      </c>
      <c r="J6" s="176"/>
      <c r="K6" s="176"/>
      <c r="L6" s="169" t="s">
        <v>24</v>
      </c>
      <c r="M6" s="170"/>
      <c r="N6" s="170"/>
    </row>
    <row r="7" spans="1:31" x14ac:dyDescent="0.3">
      <c r="C7" s="7"/>
      <c r="D7" s="7"/>
      <c r="E7" s="7"/>
      <c r="F7" s="7"/>
      <c r="G7" s="7"/>
      <c r="H7" s="7"/>
      <c r="I7" s="7"/>
      <c r="J7" s="7"/>
      <c r="K7" s="7"/>
      <c r="L7" s="7"/>
      <c r="M7" s="7"/>
      <c r="N7" s="7"/>
    </row>
    <row r="8" spans="1:31" x14ac:dyDescent="0.3">
      <c r="B8" s="5" t="s">
        <v>41</v>
      </c>
      <c r="C8" s="7"/>
      <c r="D8" s="7"/>
      <c r="E8" s="7"/>
      <c r="F8" s="7"/>
      <c r="G8" s="7"/>
      <c r="H8" s="7"/>
      <c r="I8" s="7"/>
      <c r="J8" s="7"/>
      <c r="K8" s="7"/>
      <c r="L8" s="7"/>
      <c r="M8" s="7"/>
      <c r="N8" s="7"/>
    </row>
    <row r="9" spans="1:31" x14ac:dyDescent="0.3">
      <c r="C9" s="7"/>
      <c r="D9" s="7"/>
      <c r="E9" s="7"/>
      <c r="F9" s="7"/>
      <c r="G9" s="7"/>
      <c r="H9" s="7"/>
      <c r="I9" s="7"/>
      <c r="J9" s="7"/>
      <c r="K9" s="7"/>
      <c r="L9" s="7"/>
      <c r="M9" s="7"/>
      <c r="N9" s="7"/>
    </row>
    <row r="10" spans="1:31" ht="97.2" x14ac:dyDescent="0.3">
      <c r="A10" s="107" t="s">
        <v>231</v>
      </c>
      <c r="B10" s="45" t="s">
        <v>167</v>
      </c>
      <c r="C10" s="45" t="s">
        <v>168</v>
      </c>
      <c r="D10" s="45" t="s">
        <v>169</v>
      </c>
      <c r="E10" s="45" t="s">
        <v>170</v>
      </c>
      <c r="F10" s="45" t="s">
        <v>171</v>
      </c>
      <c r="G10" s="45" t="s">
        <v>172</v>
      </c>
      <c r="H10" s="45" t="s">
        <v>173</v>
      </c>
      <c r="I10" s="45" t="s">
        <v>174</v>
      </c>
      <c r="J10" s="45" t="s">
        <v>175</v>
      </c>
      <c r="K10" s="45" t="s">
        <v>176</v>
      </c>
      <c r="L10" s="45" t="s">
        <v>177</v>
      </c>
      <c r="M10" s="45" t="s">
        <v>178</v>
      </c>
      <c r="N10" s="45" t="s">
        <v>179</v>
      </c>
      <c r="O10" s="45" t="s">
        <v>18</v>
      </c>
      <c r="P10" s="45" t="s">
        <v>180</v>
      </c>
      <c r="Q10" s="45" t="s">
        <v>181</v>
      </c>
      <c r="R10" s="45" t="s">
        <v>19</v>
      </c>
      <c r="S10" s="45" t="s">
        <v>182</v>
      </c>
      <c r="T10" s="45" t="s">
        <v>183</v>
      </c>
      <c r="U10" s="45" t="s">
        <v>184</v>
      </c>
      <c r="V10" s="45" t="s">
        <v>185</v>
      </c>
      <c r="W10" s="45" t="s">
        <v>186</v>
      </c>
      <c r="Y10" s="96" t="s">
        <v>187</v>
      </c>
    </row>
    <row r="11" spans="1:31" ht="28.8" x14ac:dyDescent="0.3">
      <c r="A11" s="105" t="s">
        <v>22</v>
      </c>
      <c r="B11" s="79"/>
      <c r="C11" s="79"/>
      <c r="D11" s="79"/>
      <c r="E11" s="79"/>
      <c r="F11" s="79"/>
      <c r="G11" s="79"/>
      <c r="H11" s="79"/>
      <c r="I11" s="79"/>
      <c r="J11" s="79"/>
      <c r="K11" s="79"/>
      <c r="L11" s="79"/>
      <c r="M11" s="79"/>
      <c r="N11" s="79"/>
      <c r="O11" s="79"/>
      <c r="P11" s="79"/>
      <c r="Q11" s="79"/>
      <c r="R11" s="79"/>
      <c r="S11" s="79"/>
      <c r="T11" s="79"/>
      <c r="U11" s="79"/>
      <c r="V11" s="79"/>
      <c r="W11" s="79"/>
      <c r="Y11" s="150"/>
      <c r="Z11" s="150"/>
      <c r="AA11" s="150"/>
      <c r="AB11" s="150"/>
      <c r="AC11" s="150"/>
      <c r="AD11" s="95"/>
      <c r="AE11" s="95"/>
    </row>
    <row r="12" spans="1:31" x14ac:dyDescent="0.3">
      <c r="A12" s="100" t="s">
        <v>202</v>
      </c>
      <c r="B12" s="80" t="s">
        <v>68</v>
      </c>
      <c r="C12" s="80" t="s">
        <v>66</v>
      </c>
      <c r="D12" s="80" t="s">
        <v>66</v>
      </c>
      <c r="E12" s="80" t="s">
        <v>67</v>
      </c>
      <c r="F12" s="80" t="s">
        <v>68</v>
      </c>
      <c r="G12" s="80" t="s">
        <v>68</v>
      </c>
      <c r="H12" s="80" t="s">
        <v>68</v>
      </c>
      <c r="I12" s="80" t="s">
        <v>68</v>
      </c>
      <c r="J12" s="80" t="s">
        <v>68</v>
      </c>
      <c r="K12" s="80" t="s">
        <v>68</v>
      </c>
      <c r="L12" s="80" t="s">
        <v>68</v>
      </c>
      <c r="M12" s="80" t="s">
        <v>68</v>
      </c>
      <c r="N12" s="80" t="s">
        <v>68</v>
      </c>
      <c r="O12" s="80" t="s">
        <v>68</v>
      </c>
      <c r="P12" s="80" t="s">
        <v>68</v>
      </c>
      <c r="Q12" s="80" t="s">
        <v>68</v>
      </c>
      <c r="R12" s="80" t="s">
        <v>68</v>
      </c>
      <c r="S12" s="80" t="s">
        <v>68</v>
      </c>
      <c r="T12" s="80" t="s">
        <v>68</v>
      </c>
      <c r="U12" s="80" t="s">
        <v>68</v>
      </c>
      <c r="V12" s="80" t="s">
        <v>68</v>
      </c>
      <c r="W12" s="80" t="s">
        <v>68</v>
      </c>
      <c r="Y12" s="150"/>
      <c r="Z12" s="150"/>
      <c r="AA12" s="150"/>
      <c r="AB12" s="150"/>
      <c r="AC12" s="150"/>
      <c r="AD12" s="95"/>
      <c r="AE12" s="95"/>
    </row>
    <row r="13" spans="1:31" ht="28.8" x14ac:dyDescent="0.3">
      <c r="A13" s="100" t="s">
        <v>203</v>
      </c>
      <c r="B13" s="80"/>
      <c r="C13" s="80"/>
      <c r="D13" s="80"/>
      <c r="E13" s="80"/>
      <c r="F13" s="80"/>
      <c r="G13" s="80"/>
      <c r="H13" s="80"/>
      <c r="I13" s="80"/>
      <c r="J13" s="80"/>
      <c r="K13" s="80"/>
      <c r="L13" s="80"/>
      <c r="M13" s="80"/>
      <c r="N13" s="80"/>
      <c r="O13" s="80"/>
      <c r="P13" s="80"/>
      <c r="Q13" s="80"/>
      <c r="R13" s="80"/>
      <c r="S13" s="80"/>
      <c r="T13" s="80"/>
      <c r="U13" s="80"/>
      <c r="V13" s="80"/>
      <c r="W13" s="80"/>
      <c r="Y13" s="150"/>
      <c r="Z13" s="150"/>
      <c r="AA13" s="150"/>
      <c r="AB13" s="150"/>
      <c r="AC13" s="150"/>
      <c r="AD13" s="95"/>
      <c r="AE13" s="95"/>
    </row>
    <row r="14" spans="1:31" x14ac:dyDescent="0.3">
      <c r="A14" s="100" t="s">
        <v>209</v>
      </c>
      <c r="B14" s="80"/>
      <c r="C14" s="80"/>
      <c r="D14" s="80"/>
      <c r="E14" s="80"/>
      <c r="F14" s="80"/>
      <c r="G14" s="80"/>
      <c r="H14" s="80"/>
      <c r="I14" s="80"/>
      <c r="J14" s="80"/>
      <c r="K14" s="80"/>
      <c r="L14" s="80"/>
      <c r="M14" s="80"/>
      <c r="N14" s="80"/>
      <c r="O14" s="80"/>
      <c r="P14" s="80"/>
      <c r="Q14" s="80"/>
      <c r="R14" s="80"/>
      <c r="S14" s="80"/>
      <c r="T14" s="80"/>
      <c r="U14" s="80"/>
      <c r="V14" s="80"/>
      <c r="W14" s="80"/>
      <c r="Y14" s="150"/>
      <c r="Z14" s="150"/>
      <c r="AA14" s="150"/>
      <c r="AB14" s="150"/>
      <c r="AC14" s="150"/>
      <c r="AD14" s="95"/>
      <c r="AE14" s="95"/>
    </row>
    <row r="15" spans="1:31" x14ac:dyDescent="0.3">
      <c r="A15" s="100" t="s">
        <v>241</v>
      </c>
      <c r="B15" s="80"/>
      <c r="C15" s="80"/>
      <c r="D15" s="80"/>
      <c r="E15" s="80"/>
      <c r="F15" s="80"/>
      <c r="G15" s="80"/>
      <c r="H15" s="80"/>
      <c r="I15" s="80"/>
      <c r="J15" s="80"/>
      <c r="K15" s="80"/>
      <c r="L15" s="80"/>
      <c r="M15" s="80"/>
      <c r="N15" s="80"/>
      <c r="O15" s="80"/>
      <c r="P15" s="80"/>
      <c r="Q15" s="80"/>
      <c r="R15" s="80"/>
      <c r="S15" s="80"/>
      <c r="T15" s="80"/>
      <c r="U15" s="80"/>
      <c r="V15" s="80"/>
      <c r="W15" s="80"/>
      <c r="Y15" s="150"/>
      <c r="Z15" s="150"/>
      <c r="AA15" s="150"/>
      <c r="AB15" s="150"/>
      <c r="AC15" s="150"/>
      <c r="AD15" s="95"/>
      <c r="AE15" s="95"/>
    </row>
    <row r="16" spans="1:31" x14ac:dyDescent="0.3">
      <c r="A16" s="100"/>
      <c r="B16" s="80"/>
      <c r="C16" s="80"/>
      <c r="D16" s="80"/>
      <c r="E16" s="80"/>
      <c r="F16" s="80"/>
      <c r="G16" s="80"/>
      <c r="H16" s="80"/>
      <c r="I16" s="80"/>
      <c r="J16" s="80"/>
      <c r="K16" s="80"/>
      <c r="L16" s="80"/>
      <c r="M16" s="80"/>
      <c r="N16" s="80"/>
      <c r="O16" s="80"/>
      <c r="P16" s="80"/>
      <c r="Q16" s="80"/>
      <c r="R16" s="80"/>
      <c r="S16" s="80"/>
      <c r="T16" s="80"/>
      <c r="U16" s="80"/>
      <c r="V16" s="80"/>
      <c r="W16" s="80"/>
      <c r="Y16" s="150"/>
      <c r="Z16" s="150"/>
      <c r="AA16" s="150"/>
      <c r="AB16" s="150"/>
      <c r="AC16" s="150"/>
      <c r="AD16" s="95"/>
      <c r="AE16" s="95"/>
    </row>
    <row r="17" spans="1:31" x14ac:dyDescent="0.3">
      <c r="A17" s="100"/>
      <c r="B17" s="80"/>
      <c r="C17" s="80"/>
      <c r="D17" s="80"/>
      <c r="E17" s="80"/>
      <c r="F17" s="80"/>
      <c r="G17" s="80"/>
      <c r="H17" s="80"/>
      <c r="I17" s="80"/>
      <c r="J17" s="80"/>
      <c r="K17" s="80"/>
      <c r="L17" s="80"/>
      <c r="M17" s="80"/>
      <c r="N17" s="80"/>
      <c r="O17" s="80"/>
      <c r="P17" s="80"/>
      <c r="Q17" s="80"/>
      <c r="R17" s="80"/>
      <c r="S17" s="80"/>
      <c r="T17" s="80"/>
      <c r="U17" s="80"/>
      <c r="V17" s="80"/>
      <c r="W17" s="80"/>
      <c r="Y17" s="150"/>
      <c r="Z17" s="150"/>
      <c r="AA17" s="150"/>
      <c r="AB17" s="150"/>
      <c r="AC17" s="150"/>
      <c r="AD17" s="95"/>
      <c r="AE17" s="95"/>
    </row>
    <row r="18" spans="1:31" x14ac:dyDescent="0.3">
      <c r="A18" s="100"/>
      <c r="B18" s="80"/>
      <c r="C18" s="80"/>
      <c r="D18" s="80"/>
      <c r="E18" s="80"/>
      <c r="F18" s="80"/>
      <c r="G18" s="80"/>
      <c r="H18" s="80"/>
      <c r="I18" s="80"/>
      <c r="J18" s="80"/>
      <c r="K18" s="80"/>
      <c r="L18" s="80"/>
      <c r="M18" s="80"/>
      <c r="N18" s="80"/>
      <c r="O18" s="80"/>
      <c r="P18" s="80"/>
      <c r="Q18" s="80"/>
      <c r="R18" s="80"/>
      <c r="S18" s="80"/>
      <c r="T18" s="80"/>
      <c r="U18" s="80"/>
      <c r="V18" s="80"/>
      <c r="W18" s="80"/>
      <c r="Y18" s="150"/>
      <c r="Z18" s="150"/>
      <c r="AA18" s="150"/>
      <c r="AB18" s="150"/>
      <c r="AC18" s="150"/>
      <c r="AD18" s="95"/>
      <c r="AE18" s="95"/>
    </row>
    <row r="19" spans="1:31" x14ac:dyDescent="0.3">
      <c r="A19" s="100"/>
      <c r="B19" s="80"/>
      <c r="C19" s="80"/>
      <c r="D19" s="80"/>
      <c r="E19" s="80"/>
      <c r="F19" s="80"/>
      <c r="G19" s="80"/>
      <c r="H19" s="80"/>
      <c r="I19" s="80"/>
      <c r="J19" s="80"/>
      <c r="K19" s="80"/>
      <c r="L19" s="80"/>
      <c r="M19" s="80"/>
      <c r="N19" s="80"/>
      <c r="O19" s="80"/>
      <c r="P19" s="80"/>
      <c r="Q19" s="80"/>
      <c r="R19" s="80"/>
      <c r="S19" s="80"/>
      <c r="T19" s="80"/>
      <c r="U19" s="80"/>
      <c r="V19" s="80"/>
      <c r="W19" s="80"/>
      <c r="Y19" s="150"/>
      <c r="Z19" s="150"/>
      <c r="AA19" s="150"/>
      <c r="AB19" s="150"/>
      <c r="AC19" s="150"/>
      <c r="AD19" s="95"/>
      <c r="AE19" s="95"/>
    </row>
    <row r="20" spans="1:31" x14ac:dyDescent="0.3">
      <c r="A20" s="100"/>
      <c r="B20" s="80"/>
      <c r="C20" s="80"/>
      <c r="D20" s="80"/>
      <c r="E20" s="80"/>
      <c r="F20" s="80"/>
      <c r="G20" s="80"/>
      <c r="H20" s="80"/>
      <c r="I20" s="80"/>
      <c r="J20" s="80"/>
      <c r="K20" s="80"/>
      <c r="L20" s="80"/>
      <c r="M20" s="80"/>
      <c r="N20" s="80"/>
      <c r="O20" s="80"/>
      <c r="P20" s="80"/>
      <c r="Q20" s="80"/>
      <c r="R20" s="80"/>
      <c r="S20" s="80"/>
      <c r="T20" s="80"/>
      <c r="U20" s="80"/>
      <c r="V20" s="80"/>
      <c r="W20" s="80"/>
      <c r="Y20" s="150"/>
      <c r="Z20" s="150"/>
      <c r="AA20" s="150"/>
      <c r="AB20" s="150"/>
      <c r="AC20" s="150"/>
      <c r="AD20" s="95"/>
      <c r="AE20" s="95"/>
    </row>
    <row r="21" spans="1:31" x14ac:dyDescent="0.3">
      <c r="A21" s="100"/>
      <c r="B21" s="80"/>
      <c r="C21" s="80"/>
      <c r="D21" s="80"/>
      <c r="E21" s="80"/>
      <c r="F21" s="80"/>
      <c r="G21" s="80"/>
      <c r="H21" s="80"/>
      <c r="I21" s="80"/>
      <c r="J21" s="80"/>
      <c r="K21" s="80"/>
      <c r="L21" s="80"/>
      <c r="M21" s="80"/>
      <c r="N21" s="80"/>
      <c r="O21" s="80"/>
      <c r="P21" s="80"/>
      <c r="Q21" s="80"/>
      <c r="R21" s="80"/>
      <c r="S21" s="80"/>
      <c r="T21" s="80"/>
      <c r="U21" s="80"/>
      <c r="V21" s="80"/>
      <c r="W21" s="80"/>
      <c r="Y21" s="150"/>
      <c r="Z21" s="150"/>
      <c r="AA21" s="150"/>
      <c r="AB21" s="150"/>
      <c r="AC21" s="150"/>
      <c r="AD21" s="95"/>
      <c r="AE21" s="95"/>
    </row>
    <row r="22" spans="1:31" x14ac:dyDescent="0.3">
      <c r="A22" s="105" t="s">
        <v>63</v>
      </c>
      <c r="B22" s="80"/>
      <c r="C22" s="80"/>
      <c r="D22" s="80"/>
      <c r="E22" s="80"/>
      <c r="F22" s="80"/>
      <c r="G22" s="80"/>
      <c r="H22" s="80"/>
      <c r="I22" s="80"/>
      <c r="J22" s="80"/>
      <c r="K22" s="80"/>
      <c r="L22" s="80"/>
      <c r="M22" s="80"/>
      <c r="N22" s="80"/>
      <c r="O22" s="80"/>
      <c r="P22" s="80"/>
      <c r="Q22" s="80"/>
      <c r="R22" s="80"/>
      <c r="S22" s="80"/>
      <c r="T22" s="80"/>
      <c r="U22" s="80"/>
      <c r="V22" s="80"/>
      <c r="W22" s="80"/>
      <c r="Y22" s="150"/>
      <c r="Z22" s="150"/>
      <c r="AA22" s="150"/>
      <c r="AB22" s="150"/>
      <c r="AC22" s="150"/>
      <c r="AD22" s="95"/>
      <c r="AE22" s="95"/>
    </row>
    <row r="23" spans="1:31" x14ac:dyDescent="0.3">
      <c r="A23" s="100" t="s">
        <v>201</v>
      </c>
      <c r="B23" s="80"/>
      <c r="C23" s="80"/>
      <c r="D23" s="80"/>
      <c r="E23" s="80"/>
      <c r="F23" s="80"/>
      <c r="G23" s="80"/>
      <c r="H23" s="80"/>
      <c r="I23" s="80"/>
      <c r="J23" s="80"/>
      <c r="K23" s="80"/>
      <c r="L23" s="80"/>
      <c r="M23" s="80"/>
      <c r="N23" s="80"/>
      <c r="O23" s="80"/>
      <c r="P23" s="80"/>
      <c r="Q23" s="80"/>
      <c r="R23" s="80"/>
      <c r="S23" s="80"/>
      <c r="T23" s="80"/>
      <c r="U23" s="80"/>
      <c r="V23" s="80"/>
      <c r="W23" s="80"/>
      <c r="Y23" s="150"/>
      <c r="Z23" s="150"/>
      <c r="AA23" s="150"/>
      <c r="AB23" s="150"/>
      <c r="AC23" s="150"/>
      <c r="AD23" s="95"/>
      <c r="AE23" s="95"/>
    </row>
    <row r="24" spans="1:31" x14ac:dyDescent="0.3">
      <c r="A24" s="100" t="s">
        <v>56</v>
      </c>
      <c r="B24" s="80"/>
      <c r="C24" s="80"/>
      <c r="D24" s="80"/>
      <c r="E24" s="80"/>
      <c r="F24" s="80"/>
      <c r="G24" s="80"/>
      <c r="H24" s="80"/>
      <c r="I24" s="80"/>
      <c r="J24" s="80"/>
      <c r="K24" s="80"/>
      <c r="L24" s="80"/>
      <c r="M24" s="80"/>
      <c r="N24" s="80"/>
      <c r="O24" s="80"/>
      <c r="P24" s="80"/>
      <c r="Q24" s="80"/>
      <c r="R24" s="80"/>
      <c r="S24" s="80"/>
      <c r="T24" s="80"/>
      <c r="U24" s="80"/>
      <c r="V24" s="80"/>
      <c r="W24" s="80"/>
      <c r="Y24" s="150"/>
      <c r="Z24" s="150"/>
      <c r="AA24" s="150"/>
      <c r="AB24" s="150"/>
      <c r="AC24" s="150"/>
      <c r="AD24" s="95"/>
      <c r="AE24" s="95"/>
    </row>
    <row r="25" spans="1:31" x14ac:dyDescent="0.3">
      <c r="A25" s="100" t="s">
        <v>204</v>
      </c>
      <c r="B25" s="80"/>
      <c r="C25" s="80"/>
      <c r="D25" s="80"/>
      <c r="E25" s="80"/>
      <c r="F25" s="80"/>
      <c r="G25" s="80"/>
      <c r="H25" s="80"/>
      <c r="I25" s="80"/>
      <c r="J25" s="80"/>
      <c r="K25" s="80"/>
      <c r="L25" s="80"/>
      <c r="M25" s="80"/>
      <c r="N25" s="80"/>
      <c r="O25" s="80"/>
      <c r="P25" s="80"/>
      <c r="Q25" s="80"/>
      <c r="R25" s="80"/>
      <c r="S25" s="80"/>
      <c r="T25" s="80"/>
      <c r="U25" s="80"/>
      <c r="V25" s="80"/>
      <c r="W25" s="80"/>
      <c r="Y25" s="150"/>
      <c r="Z25" s="150"/>
      <c r="AA25" s="150"/>
      <c r="AB25" s="150"/>
      <c r="AC25" s="150"/>
      <c r="AD25" s="95"/>
      <c r="AE25" s="95"/>
    </row>
    <row r="26" spans="1:31" x14ac:dyDescent="0.3">
      <c r="A26" s="100" t="s">
        <v>209</v>
      </c>
      <c r="B26" s="80"/>
      <c r="C26" s="80"/>
      <c r="D26" s="80"/>
      <c r="E26" s="80"/>
      <c r="F26" s="80"/>
      <c r="G26" s="80"/>
      <c r="H26" s="80"/>
      <c r="I26" s="80"/>
      <c r="J26" s="80"/>
      <c r="K26" s="80"/>
      <c r="L26" s="80"/>
      <c r="M26" s="80"/>
      <c r="N26" s="80"/>
      <c r="O26" s="80"/>
      <c r="P26" s="80"/>
      <c r="Q26" s="80"/>
      <c r="R26" s="80"/>
      <c r="S26" s="80"/>
      <c r="T26" s="80"/>
      <c r="U26" s="80"/>
      <c r="V26" s="80"/>
      <c r="W26" s="80"/>
      <c r="Y26" s="150"/>
      <c r="Z26" s="150"/>
      <c r="AA26" s="150"/>
      <c r="AB26" s="150"/>
      <c r="AC26" s="150"/>
      <c r="AD26" s="95"/>
      <c r="AE26" s="95"/>
    </row>
    <row r="27" spans="1:31" x14ac:dyDescent="0.3">
      <c r="A27" s="100"/>
      <c r="B27" s="80"/>
      <c r="C27" s="80"/>
      <c r="D27" s="80"/>
      <c r="E27" s="80"/>
      <c r="F27" s="80"/>
      <c r="G27" s="80"/>
      <c r="H27" s="80"/>
      <c r="I27" s="80"/>
      <c r="J27" s="80"/>
      <c r="K27" s="80"/>
      <c r="L27" s="80"/>
      <c r="M27" s="80"/>
      <c r="N27" s="80"/>
      <c r="O27" s="80"/>
      <c r="P27" s="80"/>
      <c r="Q27" s="80"/>
      <c r="R27" s="80"/>
      <c r="S27" s="80"/>
      <c r="T27" s="80"/>
      <c r="U27" s="80"/>
      <c r="V27" s="80"/>
      <c r="W27" s="80"/>
      <c r="Y27" s="150"/>
      <c r="Z27" s="150"/>
      <c r="AA27" s="150"/>
      <c r="AB27" s="150"/>
      <c r="AC27" s="150"/>
      <c r="AD27" s="95"/>
      <c r="AE27" s="95"/>
    </row>
    <row r="28" spans="1:31" x14ac:dyDescent="0.3">
      <c r="A28" s="100"/>
      <c r="B28" s="80"/>
      <c r="C28" s="80"/>
      <c r="D28" s="80"/>
      <c r="E28" s="80"/>
      <c r="F28" s="80"/>
      <c r="G28" s="80"/>
      <c r="H28" s="80"/>
      <c r="I28" s="80"/>
      <c r="J28" s="80"/>
      <c r="K28" s="80"/>
      <c r="L28" s="80"/>
      <c r="M28" s="80"/>
      <c r="N28" s="80"/>
      <c r="O28" s="80"/>
      <c r="P28" s="80"/>
      <c r="Q28" s="80"/>
      <c r="R28" s="80"/>
      <c r="S28" s="80"/>
      <c r="T28" s="80"/>
      <c r="U28" s="80"/>
      <c r="V28" s="80"/>
      <c r="W28" s="80"/>
      <c r="Y28" s="150"/>
      <c r="Z28" s="150"/>
      <c r="AA28" s="150"/>
      <c r="AB28" s="150"/>
      <c r="AC28" s="150"/>
      <c r="AD28" s="95"/>
      <c r="AE28" s="95"/>
    </row>
    <row r="29" spans="1:31" x14ac:dyDescent="0.3">
      <c r="A29" s="100"/>
      <c r="B29" s="80"/>
      <c r="C29" s="80"/>
      <c r="D29" s="80"/>
      <c r="E29" s="80"/>
      <c r="F29" s="80"/>
      <c r="G29" s="80"/>
      <c r="H29" s="80"/>
      <c r="I29" s="80"/>
      <c r="J29" s="80"/>
      <c r="K29" s="80"/>
      <c r="L29" s="80"/>
      <c r="M29" s="80"/>
      <c r="N29" s="80"/>
      <c r="O29" s="80"/>
      <c r="P29" s="80"/>
      <c r="Q29" s="80"/>
      <c r="R29" s="80"/>
      <c r="S29" s="80"/>
      <c r="T29" s="80"/>
      <c r="U29" s="80"/>
      <c r="V29" s="80"/>
      <c r="W29" s="80"/>
      <c r="Y29" s="150"/>
      <c r="Z29" s="150"/>
      <c r="AA29" s="150"/>
      <c r="AB29" s="150"/>
      <c r="AC29" s="150"/>
      <c r="AD29" s="95"/>
      <c r="AE29" s="95"/>
    </row>
    <row r="30" spans="1:31" x14ac:dyDescent="0.3">
      <c r="A30" s="100"/>
      <c r="B30" s="80"/>
      <c r="C30" s="80"/>
      <c r="D30" s="80"/>
      <c r="E30" s="80"/>
      <c r="F30" s="80"/>
      <c r="G30" s="80"/>
      <c r="H30" s="80"/>
      <c r="I30" s="80"/>
      <c r="J30" s="80"/>
      <c r="K30" s="80"/>
      <c r="L30" s="80"/>
      <c r="M30" s="80"/>
      <c r="N30" s="80"/>
      <c r="O30" s="80"/>
      <c r="P30" s="80"/>
      <c r="Q30" s="80"/>
      <c r="R30" s="80"/>
      <c r="S30" s="80"/>
      <c r="T30" s="80"/>
      <c r="U30" s="80"/>
      <c r="V30" s="80"/>
      <c r="W30" s="80"/>
      <c r="Y30" s="150"/>
      <c r="Z30" s="150"/>
      <c r="AA30" s="150"/>
      <c r="AB30" s="150"/>
      <c r="AC30" s="150"/>
      <c r="AD30" s="95"/>
      <c r="AE30" s="95"/>
    </row>
    <row r="31" spans="1:31" x14ac:dyDescent="0.3">
      <c r="A31" s="100"/>
      <c r="B31" s="80"/>
      <c r="C31" s="80"/>
      <c r="D31" s="80"/>
      <c r="E31" s="80"/>
      <c r="F31" s="80"/>
      <c r="G31" s="80"/>
      <c r="H31" s="80"/>
      <c r="I31" s="80"/>
      <c r="J31" s="80"/>
      <c r="K31" s="80"/>
      <c r="L31" s="80"/>
      <c r="M31" s="80"/>
      <c r="N31" s="80"/>
      <c r="O31" s="80"/>
      <c r="P31" s="80"/>
      <c r="Q31" s="80"/>
      <c r="R31" s="80"/>
      <c r="S31" s="80"/>
      <c r="T31" s="80"/>
      <c r="U31" s="80"/>
      <c r="V31" s="80"/>
      <c r="W31" s="80"/>
      <c r="Y31" s="150"/>
      <c r="Z31" s="150"/>
      <c r="AA31" s="150"/>
      <c r="AB31" s="150"/>
      <c r="AC31" s="150"/>
      <c r="AD31" s="95"/>
      <c r="AE31" s="95"/>
    </row>
    <row r="32" spans="1:31" x14ac:dyDescent="0.3">
      <c r="A32" s="100"/>
      <c r="B32" s="80"/>
      <c r="C32" s="80"/>
      <c r="D32" s="80"/>
      <c r="E32" s="80"/>
      <c r="F32" s="80"/>
      <c r="G32" s="80"/>
      <c r="H32" s="80"/>
      <c r="I32" s="80"/>
      <c r="J32" s="80"/>
      <c r="K32" s="80"/>
      <c r="L32" s="80"/>
      <c r="M32" s="80"/>
      <c r="N32" s="80"/>
      <c r="O32" s="80"/>
      <c r="P32" s="80"/>
      <c r="Q32" s="80"/>
      <c r="R32" s="80"/>
      <c r="S32" s="80"/>
      <c r="T32" s="80"/>
      <c r="U32" s="80"/>
      <c r="V32" s="80"/>
      <c r="W32" s="80"/>
      <c r="Y32" s="150"/>
      <c r="Z32" s="150"/>
      <c r="AA32" s="150"/>
      <c r="AB32" s="150"/>
      <c r="AC32" s="150"/>
      <c r="AD32" s="95"/>
      <c r="AE32" s="95"/>
    </row>
    <row r="33" spans="1:31" x14ac:dyDescent="0.3">
      <c r="A33" s="105" t="s">
        <v>64</v>
      </c>
      <c r="B33" s="80"/>
      <c r="C33" s="80"/>
      <c r="D33" s="80"/>
      <c r="E33" s="80"/>
      <c r="F33" s="80"/>
      <c r="G33" s="80"/>
      <c r="H33" s="80"/>
      <c r="I33" s="80"/>
      <c r="J33" s="80"/>
      <c r="K33" s="80"/>
      <c r="L33" s="80"/>
      <c r="M33" s="80"/>
      <c r="N33" s="80"/>
      <c r="O33" s="80"/>
      <c r="P33" s="80"/>
      <c r="Q33" s="80"/>
      <c r="R33" s="80"/>
      <c r="S33" s="80"/>
      <c r="T33" s="80"/>
      <c r="U33" s="80"/>
      <c r="V33" s="80"/>
      <c r="W33" s="80"/>
      <c r="Y33" s="150"/>
      <c r="Z33" s="150"/>
      <c r="AA33" s="150"/>
      <c r="AB33" s="150"/>
      <c r="AC33" s="150"/>
      <c r="AD33" s="95"/>
      <c r="AE33" s="95"/>
    </row>
    <row r="34" spans="1:31" x14ac:dyDescent="0.3">
      <c r="A34" s="100" t="s">
        <v>210</v>
      </c>
      <c r="B34" s="80"/>
      <c r="C34" s="80"/>
      <c r="D34" s="80"/>
      <c r="E34" s="80"/>
      <c r="F34" s="80"/>
      <c r="G34" s="80"/>
      <c r="H34" s="80"/>
      <c r="I34" s="80"/>
      <c r="J34" s="80"/>
      <c r="K34" s="80"/>
      <c r="L34" s="80"/>
      <c r="M34" s="80"/>
      <c r="N34" s="80"/>
      <c r="O34" s="80"/>
      <c r="P34" s="80"/>
      <c r="Q34" s="80"/>
      <c r="R34" s="80"/>
      <c r="S34" s="80"/>
      <c r="T34" s="80"/>
      <c r="U34" s="80"/>
      <c r="V34" s="80"/>
      <c r="W34" s="80"/>
      <c r="Y34" s="95"/>
      <c r="Z34" s="95"/>
      <c r="AA34" s="95"/>
      <c r="AB34" s="95"/>
      <c r="AC34" s="95"/>
      <c r="AD34" s="95"/>
      <c r="AE34" s="95"/>
    </row>
    <row r="35" spans="1:31" x14ac:dyDescent="0.3">
      <c r="A35" s="100" t="s">
        <v>211</v>
      </c>
      <c r="B35" s="80"/>
      <c r="C35" s="80"/>
      <c r="D35" s="80"/>
      <c r="E35" s="80"/>
      <c r="F35" s="80"/>
      <c r="G35" s="80"/>
      <c r="H35" s="80"/>
      <c r="I35" s="80"/>
      <c r="J35" s="80"/>
      <c r="K35" s="80"/>
      <c r="L35" s="80"/>
      <c r="M35" s="80"/>
      <c r="N35" s="80"/>
      <c r="O35" s="80"/>
      <c r="P35" s="80"/>
      <c r="Q35" s="80"/>
      <c r="R35" s="80"/>
      <c r="S35" s="80"/>
      <c r="T35" s="80"/>
      <c r="U35" s="80"/>
      <c r="V35" s="80"/>
      <c r="W35" s="80"/>
      <c r="Y35" s="95"/>
      <c r="Z35" s="95"/>
      <c r="AA35" s="95"/>
      <c r="AB35" s="95"/>
      <c r="AC35" s="95"/>
      <c r="AD35" s="95"/>
      <c r="AE35" s="95"/>
    </row>
    <row r="36" spans="1:31" x14ac:dyDescent="0.3">
      <c r="A36" s="100" t="s">
        <v>209</v>
      </c>
      <c r="B36" s="80"/>
      <c r="C36" s="80"/>
      <c r="D36" s="80"/>
      <c r="E36" s="80"/>
      <c r="F36" s="80"/>
      <c r="G36" s="80"/>
      <c r="H36" s="80"/>
      <c r="I36" s="80"/>
      <c r="J36" s="80"/>
      <c r="K36" s="80"/>
      <c r="L36" s="80"/>
      <c r="M36" s="80"/>
      <c r="N36" s="80"/>
      <c r="O36" s="80"/>
      <c r="P36" s="80"/>
      <c r="Q36" s="80"/>
      <c r="R36" s="80"/>
      <c r="S36" s="80"/>
      <c r="T36" s="80"/>
      <c r="U36" s="80"/>
      <c r="V36" s="80"/>
      <c r="W36" s="80"/>
      <c r="Y36" s="95"/>
      <c r="Z36" s="95"/>
      <c r="AA36" s="95"/>
      <c r="AB36" s="95"/>
      <c r="AC36" s="95"/>
      <c r="AD36" s="95"/>
      <c r="AE36" s="95"/>
    </row>
    <row r="37" spans="1:31" x14ac:dyDescent="0.3">
      <c r="A37" s="100"/>
      <c r="B37" s="80"/>
      <c r="C37" s="80"/>
      <c r="D37" s="80"/>
      <c r="E37" s="80"/>
      <c r="F37" s="80"/>
      <c r="G37" s="80"/>
      <c r="H37" s="80"/>
      <c r="I37" s="80"/>
      <c r="J37" s="80"/>
      <c r="K37" s="80"/>
      <c r="L37" s="80"/>
      <c r="M37" s="80"/>
      <c r="N37" s="80"/>
      <c r="O37" s="80"/>
      <c r="P37" s="80"/>
      <c r="Q37" s="80"/>
      <c r="R37" s="80"/>
      <c r="S37" s="80"/>
      <c r="T37" s="80"/>
      <c r="U37" s="80"/>
      <c r="V37" s="80"/>
      <c r="W37" s="80"/>
      <c r="Y37" s="95"/>
      <c r="Z37" s="95"/>
      <c r="AA37" s="95"/>
      <c r="AB37" s="95"/>
      <c r="AC37" s="95"/>
      <c r="AD37" s="95"/>
      <c r="AE37" s="95"/>
    </row>
    <row r="38" spans="1:31" x14ac:dyDescent="0.3">
      <c r="A38" s="100"/>
      <c r="B38" s="80"/>
      <c r="C38" s="80"/>
      <c r="D38" s="80"/>
      <c r="E38" s="80"/>
      <c r="F38" s="80"/>
      <c r="G38" s="80"/>
      <c r="H38" s="80"/>
      <c r="I38" s="80"/>
      <c r="J38" s="80"/>
      <c r="K38" s="80"/>
      <c r="L38" s="80"/>
      <c r="M38" s="80"/>
      <c r="N38" s="80"/>
      <c r="O38" s="80"/>
      <c r="P38" s="80"/>
      <c r="Q38" s="80"/>
      <c r="R38" s="80"/>
      <c r="S38" s="80"/>
      <c r="T38" s="80"/>
      <c r="U38" s="80"/>
      <c r="V38" s="80"/>
      <c r="W38" s="80"/>
      <c r="Y38" s="95"/>
      <c r="Z38" s="95"/>
      <c r="AA38" s="95"/>
      <c r="AB38" s="95"/>
      <c r="AC38" s="95"/>
      <c r="AD38" s="95"/>
      <c r="AE38" s="95"/>
    </row>
    <row r="39" spans="1:31" x14ac:dyDescent="0.3">
      <c r="A39" s="100"/>
      <c r="B39" s="80"/>
      <c r="C39" s="80"/>
      <c r="D39" s="80"/>
      <c r="E39" s="80"/>
      <c r="F39" s="80"/>
      <c r="G39" s="80"/>
      <c r="H39" s="80"/>
      <c r="I39" s="80"/>
      <c r="J39" s="80"/>
      <c r="K39" s="80"/>
      <c r="L39" s="80"/>
      <c r="M39" s="80"/>
      <c r="N39" s="80"/>
      <c r="O39" s="80"/>
      <c r="P39" s="80"/>
      <c r="Q39" s="80"/>
      <c r="R39" s="80"/>
      <c r="S39" s="80"/>
      <c r="T39" s="80"/>
      <c r="U39" s="80"/>
      <c r="V39" s="80"/>
      <c r="W39" s="80"/>
      <c r="Y39" s="95"/>
      <c r="Z39" s="95"/>
      <c r="AA39" s="95"/>
      <c r="AB39" s="95"/>
      <c r="AC39" s="95"/>
      <c r="AD39" s="95"/>
      <c r="AE39" s="95"/>
    </row>
    <row r="40" spans="1:31" x14ac:dyDescent="0.3">
      <c r="A40" s="100"/>
      <c r="B40" s="80"/>
      <c r="C40" s="80"/>
      <c r="D40" s="80"/>
      <c r="E40" s="80"/>
      <c r="F40" s="80"/>
      <c r="G40" s="80"/>
      <c r="H40" s="80"/>
      <c r="I40" s="80"/>
      <c r="J40" s="80"/>
      <c r="K40" s="80"/>
      <c r="L40" s="80"/>
      <c r="M40" s="80"/>
      <c r="N40" s="80"/>
      <c r="O40" s="80"/>
      <c r="P40" s="80"/>
      <c r="Q40" s="80"/>
      <c r="R40" s="80"/>
      <c r="S40" s="80"/>
      <c r="T40" s="80"/>
      <c r="U40" s="80"/>
      <c r="V40" s="80"/>
      <c r="W40" s="80"/>
      <c r="Y40" s="95"/>
      <c r="Z40" s="95"/>
      <c r="AA40" s="95"/>
      <c r="AB40" s="95"/>
      <c r="AC40" s="95"/>
      <c r="AD40" s="95"/>
      <c r="AE40" s="95"/>
    </row>
    <row r="41" spans="1:31" x14ac:dyDescent="0.3">
      <c r="A41" s="100"/>
      <c r="B41" s="80"/>
      <c r="C41" s="80"/>
      <c r="D41" s="80"/>
      <c r="E41" s="80"/>
      <c r="F41" s="80"/>
      <c r="G41" s="80"/>
      <c r="H41" s="80"/>
      <c r="I41" s="80"/>
      <c r="J41" s="80"/>
      <c r="K41" s="80"/>
      <c r="L41" s="80"/>
      <c r="M41" s="80"/>
      <c r="N41" s="80"/>
      <c r="O41" s="80"/>
      <c r="P41" s="80"/>
      <c r="Q41" s="80"/>
      <c r="R41" s="80"/>
      <c r="S41" s="80"/>
      <c r="T41" s="80"/>
      <c r="U41" s="80"/>
      <c r="V41" s="80"/>
      <c r="W41" s="80"/>
      <c r="Y41" s="95"/>
      <c r="Z41" s="95"/>
      <c r="AA41" s="95"/>
      <c r="AB41" s="95"/>
      <c r="AC41" s="95"/>
      <c r="AD41" s="95"/>
      <c r="AE41" s="95"/>
    </row>
    <row r="42" spans="1:31" x14ac:dyDescent="0.3">
      <c r="A42" s="100"/>
      <c r="B42" s="80"/>
      <c r="C42" s="80"/>
      <c r="D42" s="80"/>
      <c r="E42" s="80"/>
      <c r="F42" s="80"/>
      <c r="G42" s="80"/>
      <c r="H42" s="80"/>
      <c r="I42" s="80"/>
      <c r="J42" s="80"/>
      <c r="K42" s="80"/>
      <c r="L42" s="80"/>
      <c r="M42" s="80"/>
      <c r="N42" s="80"/>
      <c r="O42" s="80"/>
      <c r="P42" s="80"/>
      <c r="Q42" s="80"/>
      <c r="R42" s="80"/>
      <c r="S42" s="80"/>
      <c r="T42" s="80"/>
      <c r="U42" s="80"/>
      <c r="V42" s="80"/>
      <c r="W42" s="80"/>
      <c r="Y42" s="95"/>
      <c r="Z42" s="95"/>
      <c r="AA42" s="95"/>
      <c r="AB42" s="95"/>
      <c r="AC42" s="95"/>
      <c r="AD42" s="95"/>
      <c r="AE42" s="95"/>
    </row>
    <row r="43" spans="1:31" x14ac:dyDescent="0.3">
      <c r="A43" s="100"/>
      <c r="B43" s="80"/>
      <c r="C43" s="80"/>
      <c r="D43" s="80"/>
      <c r="E43" s="80"/>
      <c r="F43" s="80"/>
      <c r="G43" s="80"/>
      <c r="H43" s="80"/>
      <c r="I43" s="80"/>
      <c r="J43" s="80"/>
      <c r="K43" s="80"/>
      <c r="L43" s="80"/>
      <c r="M43" s="80"/>
      <c r="N43" s="80"/>
      <c r="O43" s="80"/>
      <c r="P43" s="80"/>
      <c r="Q43" s="80"/>
      <c r="R43" s="80"/>
      <c r="S43" s="80"/>
      <c r="T43" s="80"/>
      <c r="U43" s="80"/>
      <c r="V43" s="80"/>
      <c r="W43" s="80"/>
      <c r="Y43" s="95"/>
      <c r="Z43" s="95"/>
      <c r="AA43" s="95"/>
      <c r="AB43" s="95"/>
      <c r="AC43" s="95"/>
      <c r="AD43" s="95"/>
      <c r="AE43" s="95"/>
    </row>
    <row r="44" spans="1:31" x14ac:dyDescent="0.3">
      <c r="A44" s="105" t="s">
        <v>23</v>
      </c>
      <c r="B44" s="80"/>
      <c r="C44" s="80"/>
      <c r="D44" s="80"/>
      <c r="E44" s="80"/>
      <c r="F44" s="80"/>
      <c r="G44" s="80"/>
      <c r="H44" s="80"/>
      <c r="I44" s="80"/>
      <c r="J44" s="80"/>
      <c r="K44" s="80"/>
      <c r="L44" s="80"/>
      <c r="M44" s="80"/>
      <c r="N44" s="80"/>
      <c r="O44" s="80"/>
      <c r="P44" s="80"/>
      <c r="Q44" s="80"/>
      <c r="R44" s="80"/>
      <c r="S44" s="80"/>
      <c r="T44" s="80"/>
      <c r="U44" s="80"/>
      <c r="V44" s="80"/>
      <c r="W44" s="80"/>
      <c r="Y44" s="95"/>
      <c r="Z44" s="95"/>
      <c r="AA44" s="95"/>
      <c r="AB44" s="95"/>
      <c r="AC44" s="95"/>
      <c r="AD44" s="95"/>
      <c r="AE44" s="95"/>
    </row>
    <row r="45" spans="1:31" x14ac:dyDescent="0.3">
      <c r="A45" s="100" t="s">
        <v>205</v>
      </c>
      <c r="B45" s="80"/>
      <c r="C45" s="80"/>
      <c r="D45" s="80"/>
      <c r="E45" s="80"/>
      <c r="F45" s="80"/>
      <c r="G45" s="80"/>
      <c r="H45" s="80"/>
      <c r="I45" s="80"/>
      <c r="J45" s="80"/>
      <c r="K45" s="80"/>
      <c r="L45" s="80"/>
      <c r="M45" s="80"/>
      <c r="N45" s="80"/>
      <c r="O45" s="80"/>
      <c r="P45" s="80"/>
      <c r="Q45" s="80"/>
      <c r="R45" s="80"/>
      <c r="S45" s="80"/>
      <c r="T45" s="80"/>
      <c r="U45" s="80"/>
      <c r="V45" s="80"/>
      <c r="W45" s="80"/>
      <c r="Y45" s="95"/>
      <c r="Z45" s="95"/>
      <c r="AA45" s="95"/>
      <c r="AB45" s="95"/>
      <c r="AC45" s="95"/>
      <c r="AD45" s="95"/>
      <c r="AE45" s="95"/>
    </row>
    <row r="46" spans="1:31" x14ac:dyDescent="0.3">
      <c r="A46" s="100" t="s">
        <v>206</v>
      </c>
      <c r="B46" s="80"/>
      <c r="C46" s="80"/>
      <c r="D46" s="80"/>
      <c r="E46" s="80"/>
      <c r="F46" s="80"/>
      <c r="G46" s="80"/>
      <c r="H46" s="80"/>
      <c r="I46" s="80"/>
      <c r="J46" s="80"/>
      <c r="K46" s="80"/>
      <c r="L46" s="80"/>
      <c r="M46" s="80"/>
      <c r="N46" s="80"/>
      <c r="O46" s="80"/>
      <c r="P46" s="80"/>
      <c r="Q46" s="80"/>
      <c r="R46" s="80"/>
      <c r="S46" s="80"/>
      <c r="T46" s="80"/>
      <c r="U46" s="80"/>
      <c r="V46" s="80"/>
      <c r="W46" s="80"/>
      <c r="Y46" s="95"/>
      <c r="Z46" s="95"/>
      <c r="AA46" s="95"/>
      <c r="AB46" s="95"/>
      <c r="AC46" s="95"/>
      <c r="AD46" s="95"/>
      <c r="AE46" s="95"/>
    </row>
    <row r="47" spans="1:31" x14ac:dyDescent="0.3">
      <c r="A47" s="100" t="s">
        <v>207</v>
      </c>
      <c r="B47" s="80"/>
      <c r="C47" s="80"/>
      <c r="D47" s="80"/>
      <c r="E47" s="80"/>
      <c r="F47" s="80"/>
      <c r="G47" s="80"/>
      <c r="H47" s="80"/>
      <c r="I47" s="80"/>
      <c r="J47" s="80"/>
      <c r="K47" s="80"/>
      <c r="L47" s="80"/>
      <c r="M47" s="80"/>
      <c r="N47" s="80"/>
      <c r="O47" s="80"/>
      <c r="P47" s="80"/>
      <c r="Q47" s="80"/>
      <c r="R47" s="80"/>
      <c r="S47" s="80"/>
      <c r="T47" s="80"/>
      <c r="U47" s="80"/>
      <c r="V47" s="80"/>
      <c r="W47" s="80"/>
      <c r="Y47" s="95"/>
      <c r="Z47" s="95"/>
      <c r="AA47" s="95"/>
      <c r="AB47" s="95"/>
      <c r="AC47" s="95"/>
      <c r="AD47" s="95"/>
      <c r="AE47" s="95"/>
    </row>
    <row r="48" spans="1:31" x14ac:dyDescent="0.3">
      <c r="A48" s="100" t="s">
        <v>208</v>
      </c>
      <c r="B48" s="80"/>
      <c r="C48" s="80"/>
      <c r="D48" s="80"/>
      <c r="E48" s="80"/>
      <c r="F48" s="80"/>
      <c r="G48" s="80"/>
      <c r="H48" s="80"/>
      <c r="I48" s="80"/>
      <c r="J48" s="80"/>
      <c r="K48" s="80"/>
      <c r="L48" s="80"/>
      <c r="M48" s="80"/>
      <c r="N48" s="80"/>
      <c r="O48" s="80"/>
      <c r="P48" s="80"/>
      <c r="Q48" s="80"/>
      <c r="R48" s="80"/>
      <c r="S48" s="80"/>
      <c r="T48" s="80"/>
      <c r="U48" s="80"/>
      <c r="V48" s="80"/>
      <c r="W48" s="80"/>
      <c r="Y48" s="95"/>
      <c r="Z48" s="95"/>
      <c r="AA48" s="95"/>
      <c r="AB48" s="95"/>
      <c r="AC48" s="95"/>
      <c r="AD48" s="95"/>
      <c r="AE48" s="95"/>
    </row>
    <row r="49" spans="1:31" x14ac:dyDescent="0.3">
      <c r="A49" s="100" t="s">
        <v>209</v>
      </c>
      <c r="B49" s="80"/>
      <c r="C49" s="80"/>
      <c r="D49" s="80"/>
      <c r="E49" s="80"/>
      <c r="F49" s="80"/>
      <c r="G49" s="80"/>
      <c r="H49" s="80"/>
      <c r="I49" s="80"/>
      <c r="J49" s="80"/>
      <c r="K49" s="80"/>
      <c r="L49" s="80"/>
      <c r="M49" s="80"/>
      <c r="N49" s="80"/>
      <c r="O49" s="80"/>
      <c r="P49" s="80"/>
      <c r="Q49" s="80"/>
      <c r="R49" s="80"/>
      <c r="S49" s="80"/>
      <c r="T49" s="80"/>
      <c r="U49" s="80"/>
      <c r="V49" s="80"/>
      <c r="W49" s="80"/>
      <c r="Y49" s="95"/>
      <c r="Z49" s="95"/>
      <c r="AA49" s="95"/>
      <c r="AB49" s="95"/>
      <c r="AC49" s="95"/>
      <c r="AD49" s="95"/>
      <c r="AE49" s="95"/>
    </row>
    <row r="50" spans="1:31" x14ac:dyDescent="0.3">
      <c r="A50" s="100"/>
      <c r="B50" s="80"/>
      <c r="C50" s="80"/>
      <c r="D50" s="80"/>
      <c r="E50" s="80"/>
      <c r="F50" s="80"/>
      <c r="G50" s="80"/>
      <c r="H50" s="80"/>
      <c r="I50" s="80"/>
      <c r="J50" s="80"/>
      <c r="K50" s="80"/>
      <c r="L50" s="80"/>
      <c r="M50" s="80"/>
      <c r="N50" s="80"/>
      <c r="O50" s="80"/>
      <c r="P50" s="80"/>
      <c r="Q50" s="80"/>
      <c r="R50" s="80"/>
      <c r="S50" s="80"/>
      <c r="T50" s="80"/>
      <c r="U50" s="80"/>
      <c r="V50" s="80"/>
      <c r="W50" s="80"/>
      <c r="Y50" s="95"/>
      <c r="Z50" s="95"/>
      <c r="AA50" s="95"/>
      <c r="AB50" s="95"/>
      <c r="AC50" s="95"/>
      <c r="AD50" s="95"/>
      <c r="AE50" s="95"/>
    </row>
    <row r="51" spans="1:31" x14ac:dyDescent="0.3">
      <c r="A51" s="100"/>
      <c r="B51" s="80"/>
      <c r="C51" s="80"/>
      <c r="D51" s="80"/>
      <c r="E51" s="80"/>
      <c r="F51" s="80"/>
      <c r="G51" s="80"/>
      <c r="H51" s="80"/>
      <c r="I51" s="80"/>
      <c r="J51" s="80"/>
      <c r="K51" s="80"/>
      <c r="L51" s="80"/>
      <c r="M51" s="80"/>
      <c r="N51" s="80"/>
      <c r="O51" s="80"/>
      <c r="P51" s="80"/>
      <c r="Q51" s="80"/>
      <c r="R51" s="80"/>
      <c r="S51" s="80"/>
      <c r="T51" s="80"/>
      <c r="U51" s="80"/>
      <c r="V51" s="80"/>
      <c r="W51" s="80"/>
      <c r="Y51" s="95"/>
      <c r="Z51" s="95"/>
      <c r="AA51" s="95"/>
      <c r="AB51" s="95"/>
      <c r="AC51" s="95"/>
      <c r="AD51" s="95"/>
      <c r="AE51" s="95"/>
    </row>
    <row r="52" spans="1:31" x14ac:dyDescent="0.3">
      <c r="A52" s="100"/>
      <c r="B52" s="80"/>
      <c r="C52" s="80"/>
      <c r="D52" s="80"/>
      <c r="E52" s="80"/>
      <c r="F52" s="80"/>
      <c r="G52" s="80"/>
      <c r="H52" s="80"/>
      <c r="I52" s="80"/>
      <c r="J52" s="80"/>
      <c r="K52" s="80"/>
      <c r="L52" s="80"/>
      <c r="M52" s="80"/>
      <c r="N52" s="80"/>
      <c r="O52" s="80"/>
      <c r="P52" s="80"/>
      <c r="Q52" s="80"/>
      <c r="R52" s="80"/>
      <c r="S52" s="80"/>
      <c r="T52" s="80"/>
      <c r="U52" s="80"/>
      <c r="V52" s="80"/>
      <c r="W52" s="80"/>
      <c r="Y52" s="95"/>
      <c r="Z52" s="95"/>
      <c r="AA52" s="95"/>
      <c r="AB52" s="95"/>
      <c r="AC52" s="95"/>
      <c r="AD52" s="95"/>
      <c r="AE52" s="95"/>
    </row>
    <row r="53" spans="1:31" x14ac:dyDescent="0.3">
      <c r="A53" s="100"/>
      <c r="B53" s="80"/>
      <c r="C53" s="80"/>
      <c r="D53" s="80"/>
      <c r="E53" s="80"/>
      <c r="F53" s="80"/>
      <c r="G53" s="80"/>
      <c r="H53" s="80"/>
      <c r="I53" s="80"/>
      <c r="J53" s="80"/>
      <c r="K53" s="80"/>
      <c r="L53" s="80"/>
      <c r="M53" s="80"/>
      <c r="N53" s="80"/>
      <c r="O53" s="80"/>
      <c r="P53" s="80"/>
      <c r="Q53" s="80"/>
      <c r="R53" s="80"/>
      <c r="S53" s="80"/>
      <c r="T53" s="80"/>
      <c r="U53" s="80"/>
      <c r="V53" s="80"/>
      <c r="W53" s="80"/>
      <c r="Y53" s="95"/>
      <c r="Z53" s="95"/>
      <c r="AA53" s="95"/>
      <c r="AB53" s="95"/>
      <c r="AC53" s="95"/>
      <c r="AD53" s="95"/>
      <c r="AE53" s="95"/>
    </row>
    <row r="54" spans="1:31" x14ac:dyDescent="0.3">
      <c r="A54" s="100"/>
      <c r="B54" s="80"/>
      <c r="C54" s="80"/>
      <c r="D54" s="80"/>
      <c r="E54" s="80"/>
      <c r="F54" s="80"/>
      <c r="G54" s="80"/>
      <c r="H54" s="80"/>
      <c r="I54" s="80"/>
      <c r="J54" s="80"/>
      <c r="K54" s="80"/>
      <c r="L54" s="80"/>
      <c r="M54" s="80"/>
      <c r="N54" s="80"/>
      <c r="O54" s="80"/>
      <c r="P54" s="80"/>
      <c r="Q54" s="80"/>
      <c r="R54" s="80"/>
      <c r="S54" s="80"/>
      <c r="T54" s="80"/>
      <c r="U54" s="80"/>
      <c r="V54" s="80"/>
      <c r="W54" s="80"/>
      <c r="Y54" s="95"/>
      <c r="Z54" s="95"/>
      <c r="AA54" s="95"/>
      <c r="AB54" s="95"/>
      <c r="AC54" s="95"/>
      <c r="AD54" s="95"/>
      <c r="AE54" s="95"/>
    </row>
    <row r="55" spans="1:31" x14ac:dyDescent="0.3">
      <c r="A55" s="106" t="s">
        <v>212</v>
      </c>
      <c r="B55" s="81">
        <f t="shared" ref="B55:U55" si="0">ROUND(COUNTIF(B11:B54,"H")*3+COUNTIF(B11:B54,"M")*2+COUNTIF(B11:B54,"L"),1)/ROUND(COUNTIF(B11:B54,"H")+COUNTIF(B11:B54,"M")+COUNTIF(B11:B54,"L"),1)</f>
        <v>1</v>
      </c>
      <c r="C55" s="81">
        <f t="shared" si="0"/>
        <v>3</v>
      </c>
      <c r="D55" s="81">
        <f t="shared" si="0"/>
        <v>3</v>
      </c>
      <c r="E55" s="81">
        <f t="shared" si="0"/>
        <v>2</v>
      </c>
      <c r="F55" s="81">
        <f t="shared" si="0"/>
        <v>1</v>
      </c>
      <c r="G55" s="81">
        <f t="shared" si="0"/>
        <v>1</v>
      </c>
      <c r="H55" s="81">
        <f t="shared" si="0"/>
        <v>1</v>
      </c>
      <c r="I55" s="81">
        <f t="shared" si="0"/>
        <v>1</v>
      </c>
      <c r="J55" s="81">
        <f t="shared" si="0"/>
        <v>1</v>
      </c>
      <c r="K55" s="81">
        <f t="shared" si="0"/>
        <v>1</v>
      </c>
      <c r="L55" s="81">
        <f t="shared" si="0"/>
        <v>1</v>
      </c>
      <c r="M55" s="81">
        <f t="shared" si="0"/>
        <v>1</v>
      </c>
      <c r="N55" s="81">
        <f t="shared" si="0"/>
        <v>1</v>
      </c>
      <c r="O55" s="81">
        <f t="shared" si="0"/>
        <v>1</v>
      </c>
      <c r="P55" s="81">
        <f t="shared" si="0"/>
        <v>1</v>
      </c>
      <c r="Q55" s="81">
        <f t="shared" si="0"/>
        <v>1</v>
      </c>
      <c r="R55" s="81">
        <f t="shared" si="0"/>
        <v>1</v>
      </c>
      <c r="S55" s="81">
        <f t="shared" si="0"/>
        <v>1</v>
      </c>
      <c r="T55" s="81">
        <f t="shared" si="0"/>
        <v>1</v>
      </c>
      <c r="U55" s="81">
        <f t="shared" si="0"/>
        <v>1</v>
      </c>
      <c r="V55" s="81">
        <f>ROUND(COUNTIF(V11:V54,"H")*3+COUNTIF(V11:V54,"M")*2+COUNTIF(V11:V54,"L"),1)/ROUND(COUNTIF(V11:V54,"H")+COUNTIF(V11:V54,"M")+COUNTIF(V11:V54,"L"),1)</f>
        <v>1</v>
      </c>
      <c r="W55" s="81">
        <f>ROUND(COUNTIF(W11:W54,"H")*3+COUNTIF(W11:W54,"M")*2+COUNTIF(W11:W54,"L"),1)/ROUND(COUNTIF(W11:W54,"H")+COUNTIF(W11:W54,"M")+COUNTIF(W11:W54,"L"),1)</f>
        <v>1</v>
      </c>
      <c r="Y55" s="95" t="s">
        <v>213</v>
      </c>
      <c r="Z55" s="95"/>
      <c r="AA55" s="95"/>
      <c r="AB55" s="95"/>
      <c r="AC55" s="95"/>
      <c r="AD55" s="95"/>
      <c r="AE55" s="95"/>
    </row>
    <row r="56" spans="1:31" x14ac:dyDescent="0.3">
      <c r="Y56" s="95"/>
      <c r="Z56" s="95"/>
      <c r="AA56" s="95"/>
      <c r="AB56" s="95"/>
      <c r="AC56" s="95"/>
      <c r="AD56" s="95"/>
      <c r="AE56" s="95"/>
    </row>
    <row r="57" spans="1:31" ht="14.25" customHeight="1" x14ac:dyDescent="0.3">
      <c r="A57" s="3" t="s">
        <v>142</v>
      </c>
      <c r="Y57" s="95"/>
      <c r="Z57" s="95"/>
      <c r="AA57" s="95"/>
      <c r="AB57" s="95"/>
      <c r="AC57" s="95"/>
      <c r="AD57" s="95"/>
      <c r="AE57" s="95"/>
    </row>
    <row r="58" spans="1:31" ht="14.25" customHeight="1" x14ac:dyDescent="0.3">
      <c r="Y58" s="95"/>
      <c r="Z58" s="95"/>
      <c r="AA58" s="95"/>
      <c r="AB58" s="95"/>
      <c r="AC58" s="95"/>
      <c r="AD58" s="95"/>
      <c r="AE58" s="95"/>
    </row>
    <row r="59" spans="1:31" ht="14.25" customHeight="1" x14ac:dyDescent="0.3">
      <c r="B59" s="151"/>
      <c r="C59" s="152"/>
      <c r="D59" s="152"/>
      <c r="E59" s="152"/>
      <c r="F59" s="152"/>
      <c r="G59" s="152"/>
      <c r="H59" s="152"/>
      <c r="I59" s="152"/>
      <c r="J59" s="152"/>
      <c r="K59" s="152"/>
      <c r="L59" s="152"/>
      <c r="M59" s="152"/>
      <c r="N59" s="152"/>
      <c r="O59" s="152"/>
      <c r="P59" s="152"/>
      <c r="Q59" s="152"/>
      <c r="R59" s="152"/>
      <c r="S59" s="152"/>
      <c r="T59" s="152"/>
      <c r="U59" s="152"/>
      <c r="V59" s="152"/>
      <c r="W59" s="153"/>
      <c r="Y59" s="95"/>
      <c r="Z59" s="95"/>
      <c r="AA59" s="95"/>
      <c r="AB59" s="95"/>
      <c r="AC59" s="95"/>
      <c r="AD59" s="95"/>
      <c r="AE59" s="95"/>
    </row>
    <row r="60" spans="1:31" x14ac:dyDescent="0.3">
      <c r="B60" s="154"/>
      <c r="C60" s="114"/>
      <c r="D60" s="114"/>
      <c r="E60" s="114"/>
      <c r="F60" s="114"/>
      <c r="G60" s="114"/>
      <c r="H60" s="114"/>
      <c r="I60" s="114"/>
      <c r="J60" s="114"/>
      <c r="K60" s="114"/>
      <c r="L60" s="114"/>
      <c r="M60" s="114"/>
      <c r="N60" s="114"/>
      <c r="O60" s="114"/>
      <c r="P60" s="114"/>
      <c r="Q60" s="114"/>
      <c r="R60" s="114"/>
      <c r="S60" s="114"/>
      <c r="T60" s="114"/>
      <c r="U60" s="114"/>
      <c r="V60" s="114"/>
      <c r="W60" s="156"/>
    </row>
    <row r="61" spans="1:31" x14ac:dyDescent="0.3">
      <c r="B61" s="157"/>
      <c r="C61" s="158"/>
      <c r="D61" s="158"/>
      <c r="E61" s="158"/>
      <c r="F61" s="158"/>
      <c r="G61" s="158"/>
      <c r="H61" s="158"/>
      <c r="I61" s="158"/>
      <c r="J61" s="158"/>
      <c r="K61" s="158"/>
      <c r="L61" s="158"/>
      <c r="M61" s="158"/>
      <c r="N61" s="158"/>
      <c r="O61" s="158"/>
      <c r="P61" s="158"/>
      <c r="Q61" s="158"/>
      <c r="R61" s="158"/>
      <c r="S61" s="158"/>
      <c r="T61" s="158"/>
      <c r="U61" s="158"/>
      <c r="V61" s="158"/>
      <c r="W61" s="159"/>
    </row>
    <row r="63" spans="1:31" x14ac:dyDescent="0.3">
      <c r="A63" s="3" t="s">
        <v>21</v>
      </c>
    </row>
    <row r="65" spans="1:23" ht="15" customHeight="1" x14ac:dyDescent="0.3">
      <c r="B65" s="151"/>
      <c r="C65" s="152"/>
      <c r="D65" s="152"/>
      <c r="E65" s="152"/>
      <c r="F65" s="152"/>
      <c r="G65" s="152"/>
      <c r="H65" s="152"/>
      <c r="I65" s="152"/>
      <c r="J65" s="152"/>
      <c r="K65" s="152"/>
      <c r="L65" s="152"/>
      <c r="M65" s="152"/>
      <c r="N65" s="152"/>
      <c r="O65" s="152"/>
      <c r="P65" s="152"/>
      <c r="Q65" s="152"/>
      <c r="R65" s="152"/>
      <c r="S65" s="152"/>
      <c r="T65" s="152"/>
      <c r="U65" s="152"/>
      <c r="V65" s="152"/>
      <c r="W65" s="153"/>
    </row>
    <row r="66" spans="1:23" x14ac:dyDescent="0.3">
      <c r="B66" s="154"/>
      <c r="C66" s="155"/>
      <c r="D66" s="155"/>
      <c r="E66" s="155"/>
      <c r="F66" s="155"/>
      <c r="G66" s="155"/>
      <c r="H66" s="155"/>
      <c r="I66" s="155"/>
      <c r="J66" s="155"/>
      <c r="K66" s="155"/>
      <c r="L66" s="155"/>
      <c r="M66" s="155"/>
      <c r="N66" s="155"/>
      <c r="O66" s="155"/>
      <c r="P66" s="155"/>
      <c r="Q66" s="155"/>
      <c r="R66" s="155"/>
      <c r="S66" s="155"/>
      <c r="T66" s="155"/>
      <c r="U66" s="155"/>
      <c r="V66" s="155"/>
      <c r="W66" s="156"/>
    </row>
    <row r="67" spans="1:23" x14ac:dyDescent="0.3">
      <c r="B67" s="157"/>
      <c r="C67" s="158"/>
      <c r="D67" s="158"/>
      <c r="E67" s="158"/>
      <c r="F67" s="158"/>
      <c r="G67" s="158"/>
      <c r="H67" s="158"/>
      <c r="I67" s="158"/>
      <c r="J67" s="158"/>
      <c r="K67" s="158"/>
      <c r="L67" s="158"/>
      <c r="M67" s="158"/>
      <c r="N67" s="158"/>
      <c r="O67" s="158"/>
      <c r="P67" s="158"/>
      <c r="Q67" s="158"/>
      <c r="R67" s="158"/>
      <c r="S67" s="158"/>
      <c r="T67" s="158"/>
      <c r="U67" s="158"/>
      <c r="V67" s="158"/>
      <c r="W67" s="159"/>
    </row>
    <row r="69" spans="1:23" x14ac:dyDescent="0.3">
      <c r="A69" s="3" t="s">
        <v>20</v>
      </c>
    </row>
    <row r="70" spans="1:23" x14ac:dyDescent="0.3">
      <c r="A70" s="3"/>
    </row>
    <row r="71" spans="1:23" ht="15" customHeight="1" x14ac:dyDescent="0.3">
      <c r="B71" s="160"/>
      <c r="C71" s="161"/>
      <c r="D71" s="161"/>
      <c r="E71" s="161"/>
      <c r="F71" s="161"/>
      <c r="G71" s="161"/>
      <c r="H71" s="161"/>
      <c r="I71" s="161"/>
      <c r="J71" s="161"/>
      <c r="K71" s="161"/>
      <c r="L71" s="161"/>
      <c r="M71" s="161"/>
      <c r="N71" s="161"/>
      <c r="O71" s="161"/>
      <c r="P71" s="161"/>
      <c r="Q71" s="161"/>
      <c r="R71" s="161"/>
      <c r="S71" s="161"/>
      <c r="T71" s="161"/>
      <c r="U71" s="161"/>
      <c r="V71" s="161"/>
      <c r="W71" s="162"/>
    </row>
    <row r="72" spans="1:23" x14ac:dyDescent="0.3">
      <c r="B72" s="163"/>
      <c r="C72" s="164"/>
      <c r="D72" s="164"/>
      <c r="E72" s="164"/>
      <c r="F72" s="164"/>
      <c r="G72" s="164"/>
      <c r="H72" s="164"/>
      <c r="I72" s="164"/>
      <c r="J72" s="164"/>
      <c r="K72" s="164"/>
      <c r="L72" s="164"/>
      <c r="M72" s="164"/>
      <c r="N72" s="164"/>
      <c r="O72" s="164"/>
      <c r="P72" s="164"/>
      <c r="Q72" s="164"/>
      <c r="R72" s="164"/>
      <c r="S72" s="164"/>
      <c r="T72" s="164"/>
      <c r="U72" s="164"/>
      <c r="V72" s="164"/>
      <c r="W72" s="165"/>
    </row>
    <row r="73" spans="1:23" x14ac:dyDescent="0.3">
      <c r="B73" s="166"/>
      <c r="C73" s="167"/>
      <c r="D73" s="167"/>
      <c r="E73" s="167"/>
      <c r="F73" s="167"/>
      <c r="G73" s="167"/>
      <c r="H73" s="167"/>
      <c r="I73" s="167"/>
      <c r="J73" s="167"/>
      <c r="K73" s="167"/>
      <c r="L73" s="167"/>
      <c r="M73" s="167"/>
      <c r="N73" s="167"/>
      <c r="O73" s="167"/>
      <c r="P73" s="167"/>
      <c r="Q73" s="167"/>
      <c r="R73" s="167"/>
      <c r="S73" s="167"/>
      <c r="T73" s="167"/>
      <c r="U73" s="167"/>
      <c r="V73" s="167"/>
      <c r="W73" s="168"/>
    </row>
  </sheetData>
  <mergeCells count="11">
    <mergeCell ref="Y11:AC33"/>
    <mergeCell ref="P2:U2"/>
    <mergeCell ref="P4:U4"/>
    <mergeCell ref="A3:J4"/>
    <mergeCell ref="I6:K6"/>
    <mergeCell ref="F6:H6"/>
    <mergeCell ref="B65:W67"/>
    <mergeCell ref="B59:W61"/>
    <mergeCell ref="B71:W73"/>
    <mergeCell ref="L6:N6"/>
    <mergeCell ref="C6:E6"/>
  </mergeCells>
  <conditionalFormatting sqref="B11:W55">
    <cfRule type="containsText" dxfId="42" priority="4" operator="containsText" text="L">
      <formula>NOT(ISERROR(SEARCH("L",B11)))</formula>
    </cfRule>
    <cfRule type="containsText" dxfId="41" priority="5" operator="containsText" text="M">
      <formula>NOT(ISERROR(SEARCH("M",B11)))</formula>
    </cfRule>
    <cfRule type="containsText" dxfId="40" priority="6" operator="containsText" text="H">
      <formula>NOT(ISERROR(SEARCH("H",B11)))</formula>
    </cfRule>
  </conditionalFormatting>
  <dataValidations count="1">
    <dataValidation type="list" allowBlank="1" showInputMessage="1" showErrorMessage="1" sqref="F57 B11:W55">
      <formula1>SA</formula1>
    </dataValidation>
  </dataValidations>
  <pageMargins left="0.7" right="0.7" top="0.75" bottom="0.75" header="0.3" footer="0.3"/>
  <pageSetup paperSize="8" scale="87"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sheetPr>
  <dimension ref="B1:E62"/>
  <sheetViews>
    <sheetView workbookViewId="0">
      <selection activeCell="E8" sqref="E8"/>
    </sheetView>
  </sheetViews>
  <sheetFormatPr defaultColWidth="9.109375" defaultRowHeight="14.4" x14ac:dyDescent="0.3"/>
  <cols>
    <col min="1" max="1" width="2.5546875" style="1" customWidth="1"/>
    <col min="2" max="2" width="39" style="1" customWidth="1"/>
    <col min="3" max="4" width="15.109375" style="1" customWidth="1"/>
    <col min="5" max="5" width="60.5546875" style="1" customWidth="1"/>
    <col min="6" max="6" width="30.33203125" style="1" customWidth="1"/>
    <col min="7" max="16384" width="9.109375" style="1"/>
  </cols>
  <sheetData>
    <row r="1" spans="2:5" ht="18" x14ac:dyDescent="0.35">
      <c r="B1" s="4" t="s">
        <v>240</v>
      </c>
    </row>
    <row r="3" spans="2:5" x14ac:dyDescent="0.3">
      <c r="B3" s="175" t="s">
        <v>232</v>
      </c>
      <c r="C3" s="175"/>
      <c r="D3" s="178"/>
      <c r="E3" s="178"/>
    </row>
    <row r="4" spans="2:5" ht="93" customHeight="1" x14ac:dyDescent="0.3">
      <c r="B4" s="178"/>
      <c r="C4" s="178"/>
      <c r="D4" s="178"/>
      <c r="E4" s="178"/>
    </row>
    <row r="5" spans="2:5" x14ac:dyDescent="0.3">
      <c r="B5" s="3" t="s">
        <v>216</v>
      </c>
      <c r="D5" s="46" t="s">
        <v>91</v>
      </c>
      <c r="E5" s="2" t="str">
        <f>'Project Information'!M14</f>
        <v>Select a time period</v>
      </c>
    </row>
    <row r="6" spans="2:5" x14ac:dyDescent="0.3">
      <c r="B6" s="3"/>
    </row>
    <row r="7" spans="2:5" x14ac:dyDescent="0.3">
      <c r="B7" s="27" t="s">
        <v>228</v>
      </c>
      <c r="C7" s="28" t="s">
        <v>226</v>
      </c>
      <c r="D7" s="28" t="s">
        <v>227</v>
      </c>
      <c r="E7" s="29" t="s">
        <v>27</v>
      </c>
    </row>
    <row r="8" spans="2:5" x14ac:dyDescent="0.3">
      <c r="B8" s="30" t="s">
        <v>168</v>
      </c>
      <c r="C8" s="24" t="s">
        <v>68</v>
      </c>
      <c r="D8" s="24" t="s">
        <v>67</v>
      </c>
      <c r="E8" s="31"/>
    </row>
    <row r="9" spans="2:5" x14ac:dyDescent="0.3">
      <c r="B9" s="30" t="s">
        <v>169</v>
      </c>
      <c r="C9" s="25" t="s">
        <v>68</v>
      </c>
      <c r="D9" s="25" t="s">
        <v>67</v>
      </c>
      <c r="E9" s="31"/>
    </row>
    <row r="10" spans="2:5" x14ac:dyDescent="0.3">
      <c r="B10" s="30" t="s">
        <v>170</v>
      </c>
      <c r="C10" s="104" t="s">
        <v>66</v>
      </c>
      <c r="D10" s="67" t="s">
        <v>67</v>
      </c>
      <c r="E10" s="33"/>
    </row>
    <row r="11" spans="2:5" x14ac:dyDescent="0.3">
      <c r="B11" s="30" t="s">
        <v>175</v>
      </c>
      <c r="C11" s="26" t="s">
        <v>68</v>
      </c>
      <c r="D11" s="26" t="s">
        <v>68</v>
      </c>
      <c r="E11" s="33" t="s">
        <v>243</v>
      </c>
    </row>
    <row r="12" spans="2:5" x14ac:dyDescent="0.3">
      <c r="B12" s="30" t="s">
        <v>176</v>
      </c>
      <c r="C12" s="26" t="s">
        <v>68</v>
      </c>
      <c r="D12" s="26" t="s">
        <v>67</v>
      </c>
      <c r="E12" s="34" t="s">
        <v>243</v>
      </c>
    </row>
    <row r="13" spans="2:5" x14ac:dyDescent="0.3">
      <c r="B13" s="30" t="s">
        <v>179</v>
      </c>
      <c r="C13" s="26" t="s">
        <v>67</v>
      </c>
      <c r="D13" s="26" t="s">
        <v>67</v>
      </c>
      <c r="E13" s="33" t="s">
        <v>244</v>
      </c>
    </row>
    <row r="14" spans="2:5" x14ac:dyDescent="0.3">
      <c r="B14" s="30" t="s">
        <v>18</v>
      </c>
      <c r="C14" s="26" t="s">
        <v>67</v>
      </c>
      <c r="D14" s="26" t="s">
        <v>67</v>
      </c>
      <c r="E14" s="32"/>
    </row>
    <row r="15" spans="2:5" x14ac:dyDescent="0.3">
      <c r="B15" s="30" t="s">
        <v>181</v>
      </c>
      <c r="C15" s="26" t="s">
        <v>67</v>
      </c>
      <c r="D15" s="26" t="s">
        <v>66</v>
      </c>
      <c r="E15" s="33"/>
    </row>
    <row r="16" spans="2:5" x14ac:dyDescent="0.3">
      <c r="B16" s="30" t="s">
        <v>182</v>
      </c>
      <c r="C16" s="26" t="s">
        <v>68</v>
      </c>
      <c r="D16" s="26" t="s">
        <v>68</v>
      </c>
      <c r="E16" s="31"/>
    </row>
    <row r="17" spans="2:5" x14ac:dyDescent="0.3">
      <c r="B17" s="30" t="s">
        <v>186</v>
      </c>
      <c r="C17" s="26"/>
      <c r="D17" s="26"/>
      <c r="E17" s="34"/>
    </row>
    <row r="18" spans="2:5" x14ac:dyDescent="0.3">
      <c r="B18" s="30" t="s">
        <v>172</v>
      </c>
      <c r="C18" s="26" t="s">
        <v>68</v>
      </c>
      <c r="D18" s="26" t="s">
        <v>67</v>
      </c>
      <c r="E18" s="33"/>
    </row>
    <row r="19" spans="2:5" x14ac:dyDescent="0.3">
      <c r="B19" s="30" t="s">
        <v>173</v>
      </c>
      <c r="C19" s="26" t="s">
        <v>68</v>
      </c>
      <c r="D19" s="26" t="s">
        <v>67</v>
      </c>
      <c r="E19" s="34"/>
    </row>
    <row r="20" spans="2:5" x14ac:dyDescent="0.3">
      <c r="B20" s="30" t="s">
        <v>171</v>
      </c>
      <c r="C20" s="26" t="s">
        <v>67</v>
      </c>
      <c r="D20" s="26" t="s">
        <v>68</v>
      </c>
      <c r="E20" s="34"/>
    </row>
    <row r="21" spans="2:5" x14ac:dyDescent="0.3">
      <c r="B21" s="35" t="s">
        <v>166</v>
      </c>
      <c r="C21" s="36"/>
      <c r="D21" s="36"/>
      <c r="E21" s="92"/>
    </row>
    <row r="23" spans="2:5" x14ac:dyDescent="0.3">
      <c r="B23" s="3" t="s">
        <v>215</v>
      </c>
      <c r="C23" s="46"/>
    </row>
    <row r="25" spans="2:5" x14ac:dyDescent="0.3">
      <c r="B25" s="27" t="s">
        <v>233</v>
      </c>
      <c r="C25" s="28" t="s">
        <v>72</v>
      </c>
      <c r="D25" s="28" t="s">
        <v>72</v>
      </c>
      <c r="E25" s="29" t="s">
        <v>27</v>
      </c>
    </row>
    <row r="26" spans="2:5" x14ac:dyDescent="0.3">
      <c r="B26" s="37" t="s">
        <v>168</v>
      </c>
      <c r="C26" s="104" t="s">
        <v>68</v>
      </c>
      <c r="D26" s="67" t="s">
        <v>67</v>
      </c>
      <c r="E26" s="31"/>
    </row>
    <row r="27" spans="2:5" x14ac:dyDescent="0.3">
      <c r="B27" s="37" t="s">
        <v>169</v>
      </c>
      <c r="C27" s="26" t="s">
        <v>68</v>
      </c>
      <c r="D27" s="26" t="s">
        <v>67</v>
      </c>
      <c r="E27" s="31"/>
    </row>
    <row r="28" spans="2:5" x14ac:dyDescent="0.3">
      <c r="B28" s="37" t="s">
        <v>174</v>
      </c>
      <c r="C28" s="26" t="s">
        <v>67</v>
      </c>
      <c r="D28" s="26" t="s">
        <v>67</v>
      </c>
      <c r="E28" s="33"/>
    </row>
    <row r="29" spans="2:5" x14ac:dyDescent="0.3">
      <c r="B29" s="37" t="s">
        <v>175</v>
      </c>
      <c r="C29" s="26" t="s">
        <v>68</v>
      </c>
      <c r="D29" s="26" t="s">
        <v>67</v>
      </c>
      <c r="E29" s="33"/>
    </row>
    <row r="30" spans="2:5" x14ac:dyDescent="0.3">
      <c r="B30" s="37" t="s">
        <v>166</v>
      </c>
      <c r="C30" s="93"/>
      <c r="D30" s="93"/>
      <c r="E30" s="34"/>
    </row>
    <row r="31" spans="2:5" x14ac:dyDescent="0.3">
      <c r="B31" s="38" t="s">
        <v>166</v>
      </c>
      <c r="C31" s="94"/>
      <c r="D31" s="94"/>
      <c r="E31" s="92"/>
    </row>
    <row r="33" spans="2:5" x14ac:dyDescent="0.3">
      <c r="B33" s="27" t="s">
        <v>234</v>
      </c>
      <c r="C33" s="28" t="s">
        <v>72</v>
      </c>
      <c r="D33" s="28" t="s">
        <v>72</v>
      </c>
      <c r="E33" s="29" t="s">
        <v>27</v>
      </c>
    </row>
    <row r="34" spans="2:5" x14ac:dyDescent="0.3">
      <c r="B34" s="37" t="s">
        <v>168</v>
      </c>
      <c r="C34" s="104" t="s">
        <v>68</v>
      </c>
      <c r="D34" s="104" t="s">
        <v>67</v>
      </c>
      <c r="E34" s="31"/>
    </row>
    <row r="35" spans="2:5" x14ac:dyDescent="0.3">
      <c r="B35" s="37" t="s">
        <v>169</v>
      </c>
      <c r="C35" s="26" t="s">
        <v>68</v>
      </c>
      <c r="D35" s="26" t="s">
        <v>67</v>
      </c>
      <c r="E35" s="31"/>
    </row>
    <row r="36" spans="2:5" x14ac:dyDescent="0.3">
      <c r="B36" s="37" t="s">
        <v>170</v>
      </c>
      <c r="C36" s="26" t="s">
        <v>66</v>
      </c>
      <c r="D36" s="26" t="s">
        <v>67</v>
      </c>
      <c r="E36" s="33"/>
    </row>
    <row r="37" spans="2:5" x14ac:dyDescent="0.3">
      <c r="B37" s="37" t="s">
        <v>175</v>
      </c>
      <c r="C37" s="26" t="s">
        <v>68</v>
      </c>
      <c r="D37" s="26" t="s">
        <v>67</v>
      </c>
      <c r="E37" s="33"/>
    </row>
    <row r="38" spans="2:5" x14ac:dyDescent="0.3">
      <c r="B38" s="37" t="s">
        <v>166</v>
      </c>
      <c r="C38" s="93"/>
      <c r="D38" s="93"/>
      <c r="E38" s="34"/>
    </row>
    <row r="39" spans="2:5" x14ac:dyDescent="0.3">
      <c r="B39" s="38" t="s">
        <v>166</v>
      </c>
      <c r="C39" s="94"/>
      <c r="D39" s="94"/>
      <c r="E39" s="92"/>
    </row>
    <row r="41" spans="2:5" x14ac:dyDescent="0.3">
      <c r="B41" s="3" t="s">
        <v>29</v>
      </c>
    </row>
    <row r="42" spans="2:5" x14ac:dyDescent="0.3">
      <c r="B42" s="1" t="s">
        <v>26</v>
      </c>
    </row>
    <row r="43" spans="2:5" x14ac:dyDescent="0.3">
      <c r="B43" s="1" t="s">
        <v>239</v>
      </c>
    </row>
    <row r="44" spans="2:5" x14ac:dyDescent="0.3">
      <c r="B44" s="1" t="s">
        <v>28</v>
      </c>
    </row>
    <row r="46" spans="2:5" x14ac:dyDescent="0.3">
      <c r="B46" s="3" t="s">
        <v>30</v>
      </c>
    </row>
    <row r="48" spans="2:5" x14ac:dyDescent="0.3">
      <c r="B48" s="179"/>
      <c r="C48" s="180"/>
      <c r="D48" s="181"/>
      <c r="E48" s="182"/>
    </row>
    <row r="49" spans="2:5" x14ac:dyDescent="0.3">
      <c r="B49" s="183"/>
      <c r="C49" s="184"/>
      <c r="D49" s="184"/>
      <c r="E49" s="185"/>
    </row>
    <row r="50" spans="2:5" x14ac:dyDescent="0.3">
      <c r="B50" s="186"/>
      <c r="C50" s="187"/>
      <c r="D50" s="187"/>
      <c r="E50" s="188"/>
    </row>
    <row r="52" spans="2:5" x14ac:dyDescent="0.3">
      <c r="B52" s="3" t="s">
        <v>31</v>
      </c>
    </row>
    <row r="54" spans="2:5" x14ac:dyDescent="0.3">
      <c r="B54" s="179"/>
      <c r="C54" s="180"/>
      <c r="D54" s="181"/>
      <c r="E54" s="182"/>
    </row>
    <row r="55" spans="2:5" x14ac:dyDescent="0.3">
      <c r="B55" s="183"/>
      <c r="C55" s="184"/>
      <c r="D55" s="184"/>
      <c r="E55" s="185"/>
    </row>
    <row r="56" spans="2:5" x14ac:dyDescent="0.3">
      <c r="B56" s="186"/>
      <c r="C56" s="187"/>
      <c r="D56" s="187"/>
      <c r="E56" s="188"/>
    </row>
    <row r="58" spans="2:5" x14ac:dyDescent="0.3">
      <c r="B58" s="3" t="s">
        <v>32</v>
      </c>
    </row>
    <row r="60" spans="2:5" x14ac:dyDescent="0.3">
      <c r="B60" s="179"/>
      <c r="C60" s="180"/>
      <c r="D60" s="181"/>
      <c r="E60" s="182"/>
    </row>
    <row r="61" spans="2:5" x14ac:dyDescent="0.3">
      <c r="B61" s="183"/>
      <c r="C61" s="184"/>
      <c r="D61" s="184"/>
      <c r="E61" s="185"/>
    </row>
    <row r="62" spans="2:5" x14ac:dyDescent="0.3">
      <c r="B62" s="186"/>
      <c r="C62" s="187"/>
      <c r="D62" s="187"/>
      <c r="E62" s="188"/>
    </row>
  </sheetData>
  <mergeCells count="4">
    <mergeCell ref="B3:E4"/>
    <mergeCell ref="B48:E50"/>
    <mergeCell ref="B54:E56"/>
    <mergeCell ref="B60:E62"/>
  </mergeCells>
  <conditionalFormatting sqref="D8:D21">
    <cfRule type="containsText" dxfId="39" priority="13" operator="containsText" text="L">
      <formula>NOT(ISERROR(SEARCH("L",D8)))</formula>
    </cfRule>
    <cfRule type="containsText" dxfId="38" priority="15" operator="containsText" text="H">
      <formula>NOT(ISERROR(SEARCH("H",D8)))</formula>
    </cfRule>
  </conditionalFormatting>
  <conditionalFormatting sqref="C26:D31">
    <cfRule type="containsText" dxfId="37" priority="10" operator="containsText" text="L">
      <formula>NOT(ISERROR(SEARCH("L",C26)))</formula>
    </cfRule>
    <cfRule type="containsText" dxfId="36" priority="11" operator="containsText" text="M">
      <formula>NOT(ISERROR(SEARCH("M",C26)))</formula>
    </cfRule>
    <cfRule type="containsText" dxfId="35" priority="12" operator="containsText" text="H">
      <formula>NOT(ISERROR(SEARCH("H",C26)))</formula>
    </cfRule>
  </conditionalFormatting>
  <conditionalFormatting sqref="C8:C21">
    <cfRule type="containsText" dxfId="34" priority="7" operator="containsText" text="L">
      <formula>NOT(ISERROR(SEARCH("L",C8)))</formula>
    </cfRule>
    <cfRule type="containsText" dxfId="33" priority="9" operator="containsText" text="H">
      <formula>NOT(ISERROR(SEARCH("H",C8)))</formula>
    </cfRule>
  </conditionalFormatting>
  <conditionalFormatting sqref="C34:D39">
    <cfRule type="containsText" dxfId="32" priority="1" operator="containsText" text="L">
      <formula>NOT(ISERROR(SEARCH("L",C34)))</formula>
    </cfRule>
    <cfRule type="containsText" dxfId="31" priority="2" operator="containsText" text="M">
      <formula>NOT(ISERROR(SEARCH("M",C34)))</formula>
    </cfRule>
    <cfRule type="containsText" dxfId="30" priority="3" operator="containsText" text="H">
      <formula>NOT(ISERROR(SEARCH("H",C34)))</formula>
    </cfRule>
  </conditionalFormatting>
  <dataValidations count="2">
    <dataValidation type="list" allowBlank="1" showInputMessage="1" showErrorMessage="1" sqref="C8:D21 C26:D31 C34:D39">
      <formula1>ExposureList2</formula1>
    </dataValidation>
    <dataValidation type="list" allowBlank="1" showInputMessage="1" showErrorMessage="1" sqref="B8:B21 B26:B31 B34:B39">
      <formula1>ClimVar</formula1>
    </dataValidation>
  </dataValidations>
  <pageMargins left="0.7" right="0.7" top="0.75" bottom="0.75" header="0.3" footer="0.3"/>
  <pageSetup paperSize="8" orientation="portrait" r:id="rId1"/>
  <extLst>
    <ext xmlns:x14="http://schemas.microsoft.com/office/spreadsheetml/2009/9/main" uri="{78C0D931-6437-407d-A8EE-F0AAD7539E65}">
      <x14:conditionalFormattings>
        <x14:conditionalFormatting xmlns:xm="http://schemas.microsoft.com/office/excel/2006/main">
          <x14:cfRule type="containsText" priority="14" operator="containsText" id="{45D6A784-83AE-4A58-9A96-5E46859FC49A}">
            <xm:f>NOT(ISERROR(SEARCH("M",D8)))</xm:f>
            <xm:f>"M"</xm:f>
            <x14:dxf>
              <font>
                <color rgb="FF9C6500"/>
              </font>
              <fill>
                <patternFill>
                  <bgColor rgb="FFFFEB9C"/>
                </patternFill>
              </fill>
            </x14:dxf>
          </x14:cfRule>
          <xm:sqref>D8:D21</xm:sqref>
        </x14:conditionalFormatting>
        <x14:conditionalFormatting xmlns:xm="http://schemas.microsoft.com/office/excel/2006/main">
          <x14:cfRule type="containsText" priority="8" operator="containsText" id="{DCD3232E-6891-4B23-80DD-5AAC1DE057D5}">
            <xm:f>NOT(ISERROR(SEARCH("M",C8)))</xm:f>
            <xm:f>"M"</xm:f>
            <x14:dxf>
              <font>
                <color rgb="FF9C6500"/>
              </font>
              <fill>
                <patternFill>
                  <bgColor rgb="FFFFEB9C"/>
                </patternFill>
              </fill>
            </x14:dxf>
          </x14:cfRule>
          <xm:sqref>C8:C21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sheetPr>
  <dimension ref="A1:W44"/>
  <sheetViews>
    <sheetView topLeftCell="E1" zoomScale="110" zoomScaleNormal="110" workbookViewId="0">
      <selection activeCell="J8" sqref="J8:L8"/>
    </sheetView>
  </sheetViews>
  <sheetFormatPr defaultColWidth="9.109375" defaultRowHeight="14.4" x14ac:dyDescent="0.3"/>
  <cols>
    <col min="1" max="1" width="9.109375" style="1" customWidth="1"/>
    <col min="2" max="3" width="4.109375" style="1" customWidth="1"/>
    <col min="4" max="7" width="10.6640625" style="1" customWidth="1"/>
    <col min="8" max="10" width="10.6640625" style="7" customWidth="1"/>
    <col min="11" max="12" width="10.6640625" style="1" customWidth="1"/>
    <col min="13" max="13" width="9.109375" style="1" customWidth="1"/>
    <col min="14" max="14" width="3.6640625" style="1" customWidth="1"/>
    <col min="15" max="17" width="10.6640625" style="7" customWidth="1"/>
    <col min="18" max="18" width="10.6640625" style="1" customWidth="1"/>
    <col min="19" max="19" width="12" style="1" customWidth="1"/>
    <col min="20" max="23" width="10.6640625" style="1" customWidth="1"/>
    <col min="24" max="16384" width="9.109375" style="1"/>
  </cols>
  <sheetData>
    <row r="1" spans="1:23" ht="18" x14ac:dyDescent="0.35">
      <c r="A1" s="4" t="s">
        <v>221</v>
      </c>
      <c r="B1" s="3"/>
      <c r="C1" s="3"/>
    </row>
    <row r="2" spans="1:23" x14ac:dyDescent="0.3">
      <c r="A2" s="3"/>
      <c r="B2" s="3"/>
      <c r="C2" s="3"/>
    </row>
    <row r="3" spans="1:23" x14ac:dyDescent="0.3">
      <c r="A3" s="3"/>
      <c r="B3" s="3"/>
      <c r="C3" s="5" t="s">
        <v>225</v>
      </c>
    </row>
    <row r="4" spans="1:23" x14ac:dyDescent="0.3">
      <c r="A4" s="3"/>
      <c r="B4" s="3"/>
      <c r="C4" s="5"/>
    </row>
    <row r="5" spans="1:23" x14ac:dyDescent="0.3">
      <c r="C5" s="3" t="s">
        <v>223</v>
      </c>
      <c r="N5" s="3" t="s">
        <v>222</v>
      </c>
      <c r="T5" s="44" t="s">
        <v>87</v>
      </c>
      <c r="U5" s="123" t="str">
        <f>'Project Information'!M14</f>
        <v>Select a time period</v>
      </c>
      <c r="V5" s="120"/>
      <c r="W5" s="121"/>
    </row>
    <row r="7" spans="1:23" ht="99.9" customHeight="1" x14ac:dyDescent="0.3">
      <c r="B7" s="89"/>
      <c r="C7" s="42" t="s">
        <v>33</v>
      </c>
      <c r="D7" s="195" t="str">
        <f>IF(AND($H$23="H",$I$23="L"),$C$23," ")&amp;" "&amp;IF(AND($H$24="H",$I$24="L"),$C$24," ")&amp;" "&amp;IF(AND($H$25="H",$I$25="L"),$C$25," ")&amp;" "&amp;IF(AND($H$26="H",$I$26="L"),$C$26," ")&amp;" "&amp;IF(AND($H$27="H",$I$27="L"),$C$27," ")&amp;" "&amp;IF(AND($H$28="H",$I$28="L"),$C$28," ")&amp;" "&amp;IF(AND($H$29="H",$I$29="L"),$C$29," ")&amp;" "&amp;IF(AND($H$30="H",$I$30="L"),$C$30," ")&amp;" "&amp;IF(AND($H$31="H",$I$31="L"),$C$31," ")&amp;" "&amp;IF(AND($H$32="H",$I$32="L"),$C$32," ")&amp;" "&amp;IF(AND($H$33="H",$I$33="L"),$C$33," ")&amp;" "&amp;IF(AND($H$34="H",$I$34="L"),$C$34," ")&amp;" "&amp;IF(AND($H$35="H",$I$35="L"),$C$35," ")&amp;" "&amp;IF(AND($H$36="H",$I$36="L"),$C$36," ")&amp;" "&amp;IF(AND($H$37="H",$I$37="L"),$C$37," ")&amp;" "&amp;IF(AND($H$38="H",$I$38="L"),$C$38," ")&amp;" "&amp;IF(AND($H$39="H",$I$39="L"),$C$39," ")&amp;" "&amp;IF(AND($H$40="H",$I$40="L"),$C$40," ")&amp;" "&amp;IF(AND($H$41="H",$I$41="L"),$C$41," ")&amp;" "&amp;IF(AND($H$42="H",$I$42="L"),$C$42," ")&amp;" "&amp;IF(AND($H$43="H",$I$43="L"),$C$43," ")&amp;" "&amp;IF(AND($H$44="H",$I$44="L"),$C$44," ")</f>
        <v xml:space="preserve">  Heatwaves Extremely hot days                                      </v>
      </c>
      <c r="E7" s="195"/>
      <c r="F7" s="195"/>
      <c r="G7" s="192" t="str">
        <f>IF(AND($H$23="H",$I$23="M"),$C$23," ")&amp;" "&amp;IF(AND($H$24="H",$I$24="M"),$C$24," ")&amp;" "&amp;IF(AND($H$25="H",$I$25="M"),$C$25," ")&amp;" "&amp;IF(AND($H$26="H",$I$26="M"),$C$26," ")&amp;" "&amp;IF(AND($H$27="H",$I$27="M"),$C$27," ")&amp;" "&amp;IF(AND($H$28="H",$I$28="M"),$C$28," ")&amp;" "&amp;IF(AND($H$29="H",$I$29="M"),$C$29," ")&amp;" "&amp;IF(AND($H$30="H",$I$30="M"),$C$30," ")&amp;" "&amp;IF(AND($H$31="H",$I$31="M"),$C$31," ")&amp;" "&amp;IF(AND($H$32="H",$I$32="M"),$C$32," ")&amp;" "&amp;IF(AND($H$33="H",$I$33="M"),$C$33," ")&amp;" "&amp;IF(AND($H$34="H",$I$34="M"),$C$34," ")&amp;" "&amp;IF(AND($H$35="H",$I$35="M"),$C$35," ")&amp;" "&amp;IF(AND($H$36="H",$I$36="M"),$C$36," ")&amp;" "&amp;IF(AND($H$37="H",$I$37="M"),$C$37," ")&amp;" "&amp;IF(AND($H$38="H",$I$38="M"),$C$38," ")&amp;" "&amp;IF(AND($H$39="H",$I$39="M"),$C$39," ")&amp;" "&amp;IF(AND($H$40="H",$I$40="M"),$C$40," ")&amp;" "&amp;IF(AND($H$41="H",$I$41="M"),$C$41," ")&amp;" "&amp;IF(AND($H$42="H",$I$42="M"),$C$42," ")&amp;" "&amp;IF(AND($H$43="H",$I$43="M"),$C$43," ")&amp;" "&amp;IF(AND($H$44="H",$I$44="M"),$C$44," ")</f>
        <v xml:space="preserve">                                           </v>
      </c>
      <c r="H7" s="193"/>
      <c r="I7" s="194"/>
      <c r="J7" s="191" t="str">
        <f>IF(AND($H$23="H",$I$23="H"),$C$23," ")&amp;" "&amp;IF(AND($H$24="H",$I$24="H"),$C$24," ")&amp;" "&amp;IF(AND($H$25="H",$I$25="H"),$C$25," ")&amp;" "&amp;IF(AND($H$26="H",$I$26="H"),$C$26," ")&amp;" "&amp;IF(AND($H$27="H",$I$27="H"),$C$27," ")&amp;" "&amp;IF(AND($H$28="H",$I$28="H"),$C$28," ")&amp;" "&amp;IF(AND($H$29="H",$I$29="H"),$C$29," ")&amp;" "&amp;IF(AND($H$30="H",$I$30="H"),$C$30," ")&amp;" "&amp;IF(AND($H$31="H",$I$31="H"),$C$31," ")&amp;" "&amp;IF(AND($H$32="H",$I$32="H"),$C$32," ")&amp;" "&amp;IF(AND($H$33="H",$I$33="H"),$C$33," ")&amp;" "&amp;IF(AND($H$34="H",$I$34="H"),$C$34," ")&amp;" "&amp;IF(AND($H$35="H",$I$35="H"),$C$35," ")&amp;" "&amp;IF(AND($H$36="H",$I$36="H"),$C$36," ")&amp;" "&amp;IF(AND($H$37="H",$I$37="H"),$C$37," ")&amp;" "&amp;IF(AND($H$38="H",$I$38="H"),$C$38," ")&amp;" "&amp;IF(AND($H$39="H",$I$39="H"),$C$39," ")&amp;" "&amp;IF(AND($H$40="H",$I$40="H"),$C$40," ")&amp;" "&amp;IF(AND($H$41="H",$I$41="H"),$C$41," ")&amp;" "&amp;IF(AND($H$42="H",$I$42="H"),$C$42," ")&amp;" "&amp;IF(AND($H$43="H",$I$43="H"),$C$43," ")&amp;" "&amp;IF(AND($H$44="H",$I$44="H"),$C$44," ")</f>
        <v xml:space="preserve">                                           </v>
      </c>
      <c r="K7" s="191"/>
      <c r="L7" s="191"/>
      <c r="M7" s="89"/>
      <c r="N7" s="39" t="s">
        <v>33</v>
      </c>
      <c r="O7" s="189" t="str">
        <f>IF(AND($S$23="H",$T$23="L"),$C$23," ")&amp;" "&amp;IF(AND($S$24="H",$T$24="L"),$C$24," ")&amp;" "&amp;IF(AND($S$25="H",$T$25="L"),$C$25," ")&amp;" "&amp;IF(AND($S$26="H",$T$26="L"),$C$26," ")&amp;" "&amp;IF(AND($S$27="H",$T$27="L"),$C$27," ")&amp;" "&amp;IF(AND($S$28="H",$T$28="L"),$C$28," ")&amp;" "&amp;IF(AND($S$29="H",$T$29="L"),$C$29," ")&amp;" "&amp;IF(AND($S$30="H",$T$30="L"),$C$30," ")&amp;" "&amp;IF(AND($S$31="H",$T$31="L"),$C$31," ")&amp;" "&amp;IF(AND($S$32="H",$T$32="L"),$C$32," ")&amp;" "&amp;IF(AND($S$33="H",$T$33="L"),$C$33," ")&amp;" "&amp;IF(AND($S$34="H",$T$34="L"),$C$34," ")&amp;" "&amp;IF(AND($S$35="H",$T$35="L"),$C$35," ")&amp;" "&amp;IF(AND($S$36="H",$T$36="L"),$C$36," ")&amp;" "&amp;IF(AND($S$37="H",$T$37="L"),$C$37," ")&amp;" "&amp;IF(AND($S$38="H",$T$38="L"),$C$38," ")&amp;" "&amp;IF(AND($S$39="H",$T$39="L"),$C$39," ")&amp;" "&amp;IF(AND($S$40="H",$T$40="L"),$C$40," ")&amp;" "&amp;IF(AND($S$41="H",$T$41="L"),$C$41," ")&amp;" "&amp;IF(AND($S$42="H",$T$42="L"),$C$42," ")&amp;" "&amp;IF(AND($S$43="H",$T$43="L"),$C$43," ")&amp;" "&amp;IF(AND($S$44="H",$T$44="L"),$C$44," ")</f>
        <v xml:space="preserve">                                           </v>
      </c>
      <c r="P7" s="189"/>
      <c r="Q7" s="189"/>
      <c r="R7" s="196" t="str">
        <f>IF(AND($S$23="H",$T$23="M"),$C$23," ")&amp;" "&amp;IF(AND($S$24="H",$T$24="M"),$C$24," ")&amp;" "&amp;IF(AND($S$25="H",$T$25="M"),$C$25," ")&amp;" "&amp;IF(AND($S$26="H",$T$26="M"),$C$26," ")&amp;" "&amp;IF(AND($S$27="H",$T$27="M"),$C$27," ")&amp;" "&amp;IF(AND($S$28="H",$T$28="M"),$C$28," ")&amp;" "&amp;IF(AND($S$29="H",$T$29="M"),$C$29," ")&amp;" "&amp;IF(AND($S$30="H",$T$30="M"),$C$30," ")&amp;" "&amp;IF(AND($S$31="H",$T$31="M"),$C$31," ")&amp;" "&amp;IF(AND($S$32="H",$T$32="M"),$C$32," ")&amp;" "&amp;IF(AND($S$33="H",$T$33="M"),$C$33," ")&amp;" "&amp;IF(AND($S$34="H",$T$34="M"),$C$34," ")&amp;" "&amp;IF(AND($S$35="H",$T$35="M"),$C$35," ")&amp;" "&amp;IF(AND($S$36="H",$T$36="M"),$C$36," ")&amp;" "&amp;IF(AND($S$37="H",$T$37="M"),$C$37," ")&amp;" "&amp;IF(AND($S$38="H",$T$38="M"),$C$38," ")&amp;" "&amp;IF(AND($S$39="H",$T$39="M"),$C$39," ")&amp;" "&amp;IF(AND($S$40="H",$T$40="M"),$C$40," ")&amp;" "&amp;IF(AND($S$41="H",$T$41="M"),$C$41," ")&amp;" "&amp;IF(AND($S$42="H",$T$42="M"),$C$42," ")&amp;" "&amp;IF(AND($S$43="H",$T$43="M"),$C$43," ")&amp;" "&amp;IF(AND($S$44="H",$T$44="M"),$C$44," ")</f>
        <v xml:space="preserve">  Heatwaves Extremely hot days                                      </v>
      </c>
      <c r="S7" s="197"/>
      <c r="T7" s="198"/>
      <c r="U7" s="196" t="str">
        <f>IF(AND($S$23="H",$T$23="H"),$C$23," ")&amp;" "&amp;IF(AND($S$24="H",$T$24="H"),$C$24," ")&amp;" "&amp;IF(AND($S$25="H",$T$25="H"),$C$25," ")&amp;" "&amp;IF(AND($S$26="H",$T$26="H"),$C$26," ")&amp;" "&amp;IF(AND($S$27="H",$T$27="H"),$C$27," ")&amp;" "&amp;IF(AND($S$28="H",$T$28="H"),$C$28," ")&amp;" "&amp;IF(AND($S$29="H",$T$29="H"),$C$29," ")&amp;" "&amp;IF(AND($S$30="H",$T$30="H"),$C$30," ")&amp;" "&amp;IF(AND($S$31="H",$T$31="H"),$C$31," ")&amp;" "&amp;IF(AND($S$32="H",$T$32="H"),$C$32," ")&amp;" "&amp;IF(AND($S$33="H",$T$33="H"),$C$33," ")&amp;" "&amp;IF(AND($S$34="H",$T$34="H"),$C$34," ")&amp;" "&amp;IF(AND($S$35="H",$T$35="H"),$C$35," ")&amp;" "&amp;IF(AND($S$36="H",$T$36="H"),$C$36," ")&amp;" "&amp;IF(AND($S$37="H",$T$37="H"),$C$37," ")&amp;" "&amp;IF(AND($S$38="H",$T$38="H"),$C$38," ")&amp;" "&amp;IF(AND($S$39="H",$T$39="H"),$C$39," ")&amp;" "&amp;IF(AND($S$40="H",$T$40="H"),$C$40," ")&amp;" "&amp;IF(AND($S$41="H",$T$41="H"),$C$41," ")&amp;" "&amp;IF(AND($S$42="H",$T$42="H"),$C$42," ")&amp;" "&amp;IF(AND($S$43="H",$T$43="H"),$C$43," ")&amp;" "&amp;IF(AND($S$44="H",$T$44="H"),$C$44," ")</f>
        <v xml:space="preserve">                                           </v>
      </c>
      <c r="V7" s="197"/>
      <c r="W7" s="198"/>
    </row>
    <row r="8" spans="1:23" ht="99.9" customHeight="1" x14ac:dyDescent="0.3">
      <c r="B8" s="90" t="s">
        <v>224</v>
      </c>
      <c r="C8" s="88" t="s">
        <v>34</v>
      </c>
      <c r="D8" s="195" t="str">
        <f>IF(AND($H$23="M",$I$23="L"),$C$23," ")&amp;" "&amp;IF(AND($H$24="M",$I$24="L"),$C$24," ")&amp;" "&amp;IF(AND($H$25="M",$I$25="L"),$C$25," ")&amp;" "&amp;IF(AND($H$26="M",$I$26="L"),$C$26," ")&amp;" "&amp;IF(AND($H$27="M",$I$27="L"),$C$27," ")&amp;" "&amp;IF(AND($H$28="M",$I$28="L"),$C$28," ")&amp;" "&amp;IF(AND($H$29="M",$I$29="L"),$C$29," ")&amp;" "&amp;IF(AND($H$30="M",$I$30="L"),$C$30," ")&amp;" "&amp;IF(AND($H$31="M",$I$31="L"),$C$31," ")&amp;" "&amp;IF(AND($H$32="M",$I$32="L"),$C$32," ")&amp;" "&amp;IF(AND($H$33="M",$I$33="L"),$C$33," ")&amp;" "&amp;IF(AND($H$34="M",$I$34="L"),$C$34," ")&amp;" "&amp;IF(AND($H$35="M",$I$35="L"),$C$35," ")&amp;" "&amp;IF(AND($H$36="M",$I$36="L"),$C$36," ")&amp;" "&amp;IF(AND($H$37="M",$I$37="L"),$C$37," ")&amp;" "&amp;IF(AND($H$38="M",$I$38="L"),$C$38," ")&amp;" "&amp;IF(AND($H$39="M",$I$39="L"),$C$39," ")&amp;" "&amp;IF(AND($H$40="M",$I$40="L"),$C$40," ")&amp;" "&amp;IF(AND($H$41="M",$I$41="L"),$C$41," ")&amp;" "&amp;IF(AND($H$42="M",$I$42="L"),$C$42," ")&amp;" "&amp;IF(AND($H$43="M",$I$43="L"),$C$43," ")&amp;" "&amp;IF(AND($H$44="M",$I$44="L"),$C$44," ")</f>
        <v xml:space="preserve">                                           </v>
      </c>
      <c r="E8" s="195"/>
      <c r="F8" s="195"/>
      <c r="G8" s="195" t="str">
        <f>IF(AND($H$23="M",$I$23="M"),$C$23," ")&amp;" "&amp;IF(AND($H$24="M",$I$24="M"),$C$24," ")&amp;" "&amp;IF(AND($H$25="M",$I$25="M"),$C$25," ")&amp;" "&amp;IF(AND($H$26="M",$I$26="M"),$C$26," ")&amp;" "&amp;IF(AND($H$27="M",$I$27="M"),$C$27," ")&amp;" "&amp;IF(AND($H$28="M",$I$28="M"),$C$28," ")&amp;" "&amp;IF(AND($H$29="M",$I$29="M"),$C$29," ")&amp;" "&amp;IF(AND($H$30="M",$I$30="M"),$C$30," ")&amp;" "&amp;IF(AND($H$31="M",$I$31="M"),$C$31," ")&amp;" "&amp;IF(AND($H$32="M",$I$32="M"),$C$32," ")&amp;" "&amp;IF(AND($H$33="M",$I$33="M"),$C$33," ")&amp;" "&amp;IF(AND($H$34="M",$I$34="M"),$C$34," ")&amp;" "&amp;IF(AND($H$35="M",$I$35="M"),$C$35," ")&amp;" "&amp;IF(AND($H$36="M",$I$36="M"),$C$36," ")&amp;" "&amp;IF(AND($H$37="M",$I$37="M"),$C$37," ")&amp;" "&amp;IF(AND($H$38="M",$I$38="M"),$C$38," ")&amp;" "&amp;IF(AND($H$39="M",$I$39="M"),$C$39," ")&amp;" "&amp;IF(AND($H$40="M",$I$40="M"),$C$40," ")&amp;" "&amp;IF(AND($H$41="M",$I$41="M"),$C$41," ")&amp;" "&amp;IF(AND($H$42="M",$I$42="M"),$C$42," ")&amp;" "&amp;IF(AND($H$43="M",$I$43="M"),$C$43," ")&amp;" "&amp;IF(AND($H$44="M",$I$44="M"),$C$44," ")</f>
        <v xml:space="preserve">                                           </v>
      </c>
      <c r="H8" s="195"/>
      <c r="I8" s="195"/>
      <c r="J8" s="191" t="str">
        <f>IF(AND($H$23="M",$I$23="H"),$C$23," ")&amp;" "&amp;IF(AND($H$24="M",$I$24="H"),$C$24," ")&amp;" "&amp;IF(AND($H$25="M",$I$25="H"),$C$25," ")&amp;" "&amp;IF(AND($H$26="M",$I$26="H"),$C$26," ")&amp;" "&amp;IF(AND($H$27="M",$I$27="H"),$C$27," ")&amp;" "&amp;IF(AND($H$28="M",$I$28="H"),$C$28," ")&amp;" "&amp;IF(AND($H$29="M",$I$29="H"),$C$29," ")&amp;" "&amp;IF(AND($H$30="M",$I$30="H"),$C$30," ")&amp;" "&amp;IF(AND($H$31="M",$I$31="H"),$C$31," ")&amp;" "&amp;IF(AND($H$32="M",$I$32="H"),$C$32," ")&amp;" "&amp;IF(AND($H$33="M",$I$33="H"),$C$33," ")&amp;" "&amp;IF(AND($H$34="M",$I$34="H"),$C$34," ")&amp;" "&amp;IF(AND($H$35="M",$I$35="H"),$C$35," ")&amp;" "&amp;IF(AND($H$36="M",$I$36="H"),$C$36," ")&amp;" "&amp;IF(AND($H$37="M",$I$37="H"),$C$37," ")&amp;" "&amp;IF(AND($H$38="M",$I$38="H"),$C$38," ")&amp;" "&amp;IF(AND($H$39="M",$I$39="H"),$C$39," ")&amp;" "&amp;IF(AND($H$40="M",$I$40="H"),$C$40," ")&amp;" "&amp;IF(AND($H$41="M",$I$41="H"),$C$41," ")&amp;" "&amp;IF(AND($H$42="M",$I$42="H"),$C$42," ")&amp;" "&amp;IF(AND($H$43="M",$I$43="H"),$C$43," ")&amp;" "&amp;IF(AND($H$44="M",$I$44="H"),$C$44," ")</f>
        <v xml:space="preserve">      Cold winters                                    </v>
      </c>
      <c r="K8" s="191"/>
      <c r="L8" s="191"/>
      <c r="M8" s="90" t="s">
        <v>224</v>
      </c>
      <c r="N8" s="40" t="s">
        <v>34</v>
      </c>
      <c r="O8" s="199" t="str">
        <f>IF(AND($S$23="M",$T$23="L"),$C$23," ")&amp;" "&amp;IF(AND($S$24="M",$T$24="L"),$C$24," ")&amp;" "&amp;IF(AND($S$25="M",$T$25="L"),$C$25," ")&amp;" "&amp;IF(AND($S$26="M",$T$26="L"),$C$26," ")&amp;" "&amp;IF(AND($S$27="M",$T$27="L"),$C$27," ")&amp;" "&amp;IF(AND($S$28="M",$T$28="L"),$C$28," ")&amp;" "&amp;IF(AND($S$29="M",$T$29="L"),$C$29," ")&amp;" "&amp;IF(AND($S$30="M",$T$30="L"),$C$30," ")&amp;" "&amp;IF(AND($S$31="M",$T$31="L"),$C$31," ")&amp;" "&amp;IF(AND($S$32="M",$T$32="L"),$C$32," ")&amp;" "&amp;IF(AND($S$33="M",$T$33="L"),$C$33," ")&amp;" "&amp;IF(AND($S$34="M",$T$34="L"),$C$34," ")&amp;" "&amp;IF(AND($S$35="M",$T$35="L"),$C$35," ")&amp;" "&amp;IF(AND($S$36="M",$T$36="L"),$C$36," ")&amp;" "&amp;IF(AND($S$37="M",$T$37="L"),$C$37," ")&amp;" "&amp;IF(AND($S$38="M",$T$38="L"),$C$38," ")&amp;" "&amp;IF(AND($S$39="M",$T$39="L"),$C$39," ")&amp;" "&amp;IF(AND($S$40="M",$T$40="L"),$C$40," ")&amp;" "&amp;IF(AND($S$41="M",$T$41="L"),$C$41," ")&amp;" "&amp;IF(AND($S$42="M",$T$42="L"),$C$42," ")&amp;" "&amp;IF(AND($S$43="M",$T$43="L"),$C$43," ")&amp;" "&amp;IF(AND($S$44="M",$T$44="L"),$C$44," ")</f>
        <v xml:space="preserve">                                           </v>
      </c>
      <c r="P8" s="200"/>
      <c r="Q8" s="201"/>
      <c r="R8" s="189" t="str">
        <f>IF(AND($S$23="M",$T$23="M"),$C$23," ")&amp;" "&amp;IF(AND($S$24="M",$T$24="M"),$C$24," ")&amp;" "&amp;IF(AND($S$25="M",$T$25="M"),$C$25," ")&amp;" "&amp;IF(AND($S$26="M",$T$26="M"),$C$26," ")&amp;" "&amp;IF(AND($S$27="M",$T$27="M"),$C$27," ")&amp;" "&amp;IF(AND($S$28="M",$T$28="M"),$C$28," ")&amp;" "&amp;IF(AND($S$29="M",$T$29="M"),$C$29," ")&amp;" "&amp;IF(AND($S$30="M",$T$30="M"),$C$30," ")&amp;" "&amp;IF(AND($S$31="M",$T$31="M"),$C$31," ")&amp;" "&amp;IF(AND($S$32="M",$T$32="M"),$C$32," ")&amp;" "&amp;IF(AND($S$33="M",$T$33="M"),$C$33," ")&amp;" "&amp;IF(AND($S$34="M",$T$34="M"),$C$34," ")&amp;" "&amp;IF(AND($S$35="M",$T$35="M"),$C$35," ")&amp;" "&amp;IF(AND($S$36="M",$T$36="M"),$C$36," ")&amp;" "&amp;IF(AND($S$37="M",$T$37="M"),$C$37," ")&amp;" "&amp;IF(AND($S$38="M",$T$38="M"),$C$38," ")&amp;" "&amp;IF(AND($S$39="M",$T$39="M"),$C$39," ")&amp;" "&amp;IF(AND($S$40="M",$T$40="M"),$C$40," ")&amp;" "&amp;IF(AND($S$41="M",$T$41="M"),$C$41," ")&amp;" "&amp;IF(AND($S$42="M",$T$42="M"),$C$42," ")&amp;" "&amp;IF(AND($S$43="M",$T$43="M"),$C$43," ")&amp;" "&amp;IF(AND($S$44="M",$T$44="M"),$C$44," ")</f>
        <v xml:space="preserve">      Cold winters                                    </v>
      </c>
      <c r="S8" s="189"/>
      <c r="T8" s="189"/>
      <c r="U8" s="196" t="str">
        <f>IF(AND($S$23="M",$T$23="H"),$C$23," ")&amp;" "&amp;IF(AND($S$24="M",$T$24="H"),$C$24," ")&amp;" "&amp;IF(AND($S$25="M",$T$25="H"),$C$25," ")&amp;" "&amp;IF(AND($S$26="M",$T$26="H"),$C$26," ")&amp;" "&amp;IF(AND($S$27="M",$T$27="H"),$C$27," ")&amp;" "&amp;IF(AND($S$28="M",$T$28="H"),$C$28," ")&amp;" "&amp;IF(AND($S$29="M",$T$29="H"),$C$29," ")&amp;" "&amp;IF(AND($S$30="M",$T$30="H"),$C$30," ")&amp;" "&amp;IF(AND($S$31="M",$T$31="H"),$C$31," ")&amp;" "&amp;IF(AND($S$32="M",$T$32="H"),$C$32," ")&amp;" "&amp;IF(AND($S$33="M",$T$33="H"),$C$33," ")&amp;" "&amp;IF(AND($S$34="M",$T$34="H"),$C$34," ")&amp;" "&amp;IF(AND($S$35="M",$T$35="H"),$C$35," ")&amp;" "&amp;IF(AND($S$36="M",$T$36="H"),$C$36," ")&amp;" "&amp;IF(AND($S$37="M",$T$37="H"),$C$37," ")&amp;" "&amp;IF(AND($S$38="M",$T$38="H"),$C$38," ")&amp;" "&amp;IF(AND($S$39="M",$T$39="H"),$C$39," ")&amp;" "&amp;IF(AND($S$40="M",$T$40="H"),$C$40," ")&amp;" "&amp;IF(AND($S$41="M",$T$41="H"),$C$41," ")&amp;" "&amp;IF(AND($S$42="M",$T$42="H"),$C$42," ")&amp;" "&amp;IF(AND($S$43="M",$T$43="H"),$C$43," ")&amp;" "&amp;IF(AND($S$44="M",$T$44="H"),$C$44," ")</f>
        <v xml:space="preserve">                                           </v>
      </c>
      <c r="V8" s="197"/>
      <c r="W8" s="198"/>
    </row>
    <row r="9" spans="1:23" ht="99.9" customHeight="1" x14ac:dyDescent="0.3">
      <c r="B9" s="89"/>
      <c r="C9" s="43" t="s">
        <v>35</v>
      </c>
      <c r="D9" s="205" t="str">
        <f>IF(AND($H$23="L",$I$23="L"),$C$23," ")&amp;" "&amp;IF(AND($H$24="L",$I$24="L"),$C$24," ")&amp;" "&amp;IF(AND($H$25="L",$I$25="L"),$C$25," ")&amp;" "&amp;IF(AND($H$26="L",$I$26="L"),$C$26," ")&amp;" "&amp;IF(AND($H$27="L",$I$27="L"),$C$27," ")&amp;" "&amp;IF(AND($H$28="L",$I$28="L"),$C$28," ")&amp;" "&amp;IF(AND($H$29="L",$I$29="L"),$C$29," ")&amp;" "&amp;IF(AND($H$30="L",$I$30="L"),$C$30," ")&amp;" "&amp;IF(AND($H$31="L",$I$31="L"),$C$31," ")&amp;" "&amp;IF(AND($H$32="L",$I$32="L"),$C$32," ")&amp;" "&amp;IF(AND($H$33="L",$I$33="L"),$C$33," ")&amp;" "&amp;IF(AND($H$34="L",$I$34="L"),$C$34," ")&amp;" "&amp;IF(AND($H$35="L",$I$35="L"),$C$35," ")&amp;" "&amp;IF(AND($H$36="L",$I$36="L"),$C$36," ")&amp;" "&amp;IF(AND($H$37="L",$I$37="L"),$C$37," ")&amp;" "&amp;IF(AND($H$38="L",$I$38="L"),$C$38," ")&amp;" "&amp;IF(AND($H$39="L",$I$39="L"),$C$39," ")&amp;" "&amp;IF(AND($H$40="L",$I$40="L"),$C$40," ")&amp;" "&amp;IF(AND($H$41="L",$I$41="L"),$C$41," ")&amp;" "&amp;IF(AND($H$42="L",$I$42="L"),$C$42," ")&amp;" "&amp;IF(AND($H$43="L",$I$43="L"),$C$43," ")&amp;" "&amp;IF(AND($H$44="L",$I$44="L"),$C$44," ")</f>
        <v xml:space="preserve">          Urban heat islands Changing growing seasons   River flooding Surface water flooding               Landslides        </v>
      </c>
      <c r="E9" s="205"/>
      <c r="F9" s="205"/>
      <c r="G9" s="195" t="str">
        <f>IF(AND($H$23="L",$I$23="M"),$C$23," ")&amp;" "&amp;IF(AND($H$24="L",$I$24="M"),$C$24," ")&amp;" "&amp;IF(AND($H$25="L",$I$25="M"),$C$25," ")&amp;" "&amp;IF(AND($H$26="L",$I$26="M"),$C$26," ")&amp;" "&amp;IF(AND($H$27="L",$I$27="M"),$C$27," ")&amp;" "&amp;IF(AND($H$28="L",$I$28="M"),$C$28," ")&amp;" "&amp;IF(AND($H$29="L",$I$29="M"),$C$29," ")&amp;" "&amp;IF(AND($H$30="L",$I$30="M"),$C$30," ")&amp;" "&amp;IF(AND($H$31="L",$I$31="M"),$C$31," ")&amp;" "&amp;IF(AND($H$32="L",$I$32="M"),$C$32," ")&amp;" "&amp;IF(AND($H$33="L",$I$33="M"),$C$33," ")&amp;" "&amp;IF(AND($H$34="L",$I$34="M"),$C$34," ")&amp;" "&amp;IF(AND($H$35="L",$I$35="M"),$C$35," ")&amp;" "&amp;IF(AND($H$36="L",$I$36="M"),$C$36," ")&amp;" "&amp;IF(AND($H$37="L",$I$37="M"),$C$37," ")&amp;" "&amp;IF(AND($H$38="L",$I$38="M"),$C$38," ")&amp;" "&amp;IF(AND($H$39="L",$I$39="M"),$C$39," ")&amp;" "&amp;IF(AND($H$40="L",$I$40="M"),$C$40," ")&amp;" "&amp;IF(AND($H$41="L",$I$41="M"),$C$41," ")&amp;" "&amp;IF(AND($H$42="L",$I$42="M"),$C$42," ")&amp;" "&amp;IF(AND($H$43="L",$I$43="M"),$C$43," ")&amp;" "&amp;IF(AND($H$44="L",$I$44="M"),$C$44," ")</f>
        <v xml:space="preserve">        Extremely cold days               Snowfall Storms   Poor air quality            </v>
      </c>
      <c r="H9" s="195"/>
      <c r="I9" s="195"/>
      <c r="J9" s="195" t="str">
        <f>IF(AND($H$23="L",$I$23="H"),$C$23," ")&amp;" "&amp;IF(AND($H$24="L",$I$24="H"),$C$24," ")&amp;" "&amp;IF(AND($H$25="L",$I$25="H"),$C$25," ")&amp;" "&amp;IF(AND($H$26="L",$I$26="H"),$C$26," ")&amp;" "&amp;IF(AND($H$27="L",$I$27="H"),$C$27," ")&amp;" "&amp;IF(AND($H$28="L",$I$28="H"),$C$28," ")&amp;" "&amp;IF(AND($H$29="L",$I$29="H"),$C$29," ")&amp;" "&amp;IF(AND($H$30="L",$I$30="H"),$C$30," ")&amp;" "&amp;IF(AND($H$31="L",$I$31="H"),$C$31," ")&amp;" "&amp;IF(AND($H$32="L",$I$32="H"),$C$32," ")&amp;" "&amp;IF(AND($H$33="L",$I$33="H"),$C$33," ")&amp;" "&amp;IF(AND($H$34="L",$I$34="H"),$C$34," ")&amp;" "&amp;IF(AND($H$35="L",$I$35="H"),$C$35," ")&amp;" "&amp;IF(AND($H$36="L",$I$36="H"),$C$36," ")&amp;" "&amp;IF(AND($H$37="L",$I$37="H"),$C$37," ")&amp;" "&amp;IF(AND($H$38="L",$I$38="H"),$C$38," ")&amp;" "&amp;IF(AND($H$39="L",$I$39="H"),$C$39," ")&amp;" "&amp;IF(AND($H$40="L",$I$40="H"),$C$40," ")&amp;" "&amp;IF(AND($H$41="L",$I$41="H"),$C$41," ")&amp;" "&amp;IF(AND($H$42="L",$I$42="H"),$C$42," ")&amp;" "&amp;IF(AND($H$43="L",$I$43="H"),$C$43," ")&amp;" "&amp;IF(AND($H$44="L",$I$44="H"),$C$44," ")</f>
        <v xml:space="preserve">                                           </v>
      </c>
      <c r="K9" s="195"/>
      <c r="L9" s="195"/>
      <c r="M9" s="89"/>
      <c r="N9" s="40" t="s">
        <v>35</v>
      </c>
      <c r="O9" s="190" t="str">
        <f>IF(AND($S$23="L",$T$23="L"),$C$23," ")&amp;" "&amp;IF(AND($S$24="L",$T$24="L"),$C$24," ")&amp;" "&amp;IF(AND($S$25="L",$T$25="L"),$C$25," ")&amp;" "&amp;IF(AND($S$26="L",$T$26="L"),$C$26," ")&amp;" "&amp;IF(AND($S$27="L",$T$27="L"),$C$27," ")&amp;" "&amp;IF(AND($S$28="L",$T$28="L"),$C$28," ")&amp;" "&amp;IF(AND($S$29="L",$T$29="L"),$C$29," ")&amp;" "&amp;IF(AND($S$30="L",$T$30="L"),$C$30," ")&amp;" "&amp;IF(AND($S$31="L",$T$31="L"),$C$31," ")&amp;" "&amp;IF(AND($S$32="L",$T$32="L"),$C$32," ")&amp;" "&amp;IF(AND($S$33="L",$T$33="L"),$C$33," ")&amp;" "&amp;IF(AND($S$34="L",$T$34="L"),$C$34," ")&amp;" "&amp;IF(AND($S$35="L",$T$35="L"),$C$35," ")&amp;" "&amp;IF(AND($S$36="L",$T$36="L"),$C$36," ")&amp;" "&amp;IF(AND($S$37="L",$T$37="L"),$C$37," ")&amp;" "&amp;IF(AND($S$38="L",$T$38="L"),$C$38," ")&amp;" "&amp;IF(AND($S$39="L",$T$39="L"),$C$39," ")&amp;" "&amp;IF(AND($S$40="L",$T$40="L"),$C$40," ")&amp;" "&amp;IF(AND($S$41="L",$T$41="L"),$C$41," ")&amp;" "&amp;IF(AND($S$42="L",$T$42="L"),$C$42," ")&amp;" "&amp;IF(AND($S$43="L",$T$43="L"),$C$43," ")&amp;" "&amp;IF(AND($S$44="L",$T$44="L"),$C$44," ")</f>
        <v xml:space="preserve">        Extremely cold days       River flooding                 Landslides        </v>
      </c>
      <c r="P9" s="190"/>
      <c r="Q9" s="190"/>
      <c r="R9" s="189" t="str">
        <f>IF(AND($S$23="L",$T$23="M"),$C$23," ")&amp;" "&amp;IF(AND($S$24="L",$T$24="M"),$C$24," ")&amp;" "&amp;IF(AND($S$25="L",$T$25="M"),$C$25," ")&amp;" "&amp;IF(AND($S$26="L",$T$26="M"),$C$26," ")&amp;" "&amp;IF(AND($S$27="L",$T$27="M"),$C$27," ")&amp;" "&amp;IF(AND($S$28="L",$T$28="M"),$C$28," ")&amp;" "&amp;IF(AND($S$29="L",$T$29="M"),$C$29," ")&amp;" "&amp;IF(AND($S$30="L",$T$30="M"),$C$30," ")&amp;" "&amp;IF(AND($S$31="L",$T$31="M"),$C$31," ")&amp;" "&amp;IF(AND($S$32="L",$T$32="M"),$C$32," ")&amp;" "&amp;IF(AND($S$33="L",$T$33="M"),$C$33," ")&amp;" "&amp;IF(AND($S$34="L",$T$34="M"),$C$34," ")&amp;" "&amp;IF(AND($S$35="L",$T$35="M"),$C$35," ")&amp;" "&amp;IF(AND($S$36="L",$T$36="M"),$C$36," ")&amp;" "&amp;IF(AND($S$37="L",$T$37="M"),$C$37," ")&amp;" "&amp;IF(AND($S$38="L",$T$38="M"),$C$38," ")&amp;" "&amp;IF(AND($S$39="L",$T$39="M"),$C$39," ")&amp;" "&amp;IF(AND($S$40="L",$T$40="M"),$C$40," ")&amp;" "&amp;IF(AND($S$41="L",$T$41="M"),$C$41," ")&amp;" "&amp;IF(AND($S$42="L",$T$42="M"),$C$42," ")&amp;" "&amp;IF(AND($S$43="L",$T$43="M"),$C$43," ")&amp;" "&amp;IF(AND($S$44="L",$T$44="M"),$C$44," ")</f>
        <v xml:space="preserve">          Urban heat islands Changing growing seasons     Surface water flooding     Snowfall Storms                </v>
      </c>
      <c r="S9" s="189"/>
      <c r="T9" s="189"/>
      <c r="U9" s="189" t="str">
        <f>IF(AND($S$23="L",$T$23="H"),$C$23," ")&amp;" "&amp;IF(AND($S$24="L",$T$24="H"),$C$24," ")&amp;" "&amp;IF(AND($S$25="L",$T$25="H"),$C$25," ")&amp;" "&amp;IF(AND($S$26="L",$T$26="H"),$C$26," ")&amp;" "&amp;IF(AND($S$27="L",$T$27="H"),$C$27," ")&amp;" "&amp;IF(AND($S$28="L",$T$28="H"),$C$28," ")&amp;" "&amp;IF(AND($S$29="L",$T$29="H"),$C$29," ")&amp;" "&amp;IF(AND($S$30="L",$T$30="H"),$C$30," ")&amp;" "&amp;IF(AND($S$31="L",$T$31="H"),$C$31," ")&amp;" "&amp;IF(AND($S$32="L",$T$32="H"),$C$32," ")&amp;" "&amp;IF(AND($S$33="L",$T$33="H"),$C$33," ")&amp;" "&amp;IF(AND($S$34="L",$T$34="H"),$C$34," ")&amp;" "&amp;IF(AND($S$35="L",$T$35="H"),$C$35," ")&amp;" "&amp;IF(AND($S$36="L",$T$36="H"),$C$36," ")&amp;" "&amp;IF(AND($S$37="L",$T$37="H"),$C$37," ")&amp;" "&amp;IF(AND($S$38="L",$T$38="H"),$C$38," ")&amp;" "&amp;IF(AND($S$39="L",$T$39="H"),$C$39," ")&amp;" "&amp;IF(AND($S$40="L",$T$40="H"),$C$40," ")&amp;" "&amp;IF(AND($S$41="L",$T$41="H"),$C$41," ")&amp;" "&amp;IF(AND($S$42="L",$T$42="H"),$C$42," ")&amp;" "&amp;IF(AND($S$43="L",$T$43="H"),$C$43," ")&amp;" "&amp;IF(AND($S$44="L",$T$44="H"),$C$44," ")</f>
        <v xml:space="preserve">                              Poor air quality            </v>
      </c>
      <c r="V9" s="189"/>
      <c r="W9" s="189"/>
    </row>
    <row r="10" spans="1:23" x14ac:dyDescent="0.3">
      <c r="B10" s="89"/>
      <c r="C10" s="38"/>
      <c r="D10" s="202" t="s">
        <v>35</v>
      </c>
      <c r="E10" s="202"/>
      <c r="F10" s="202"/>
      <c r="G10" s="203" t="s">
        <v>34</v>
      </c>
      <c r="H10" s="203"/>
      <c r="I10" s="203"/>
      <c r="J10" s="203" t="s">
        <v>33</v>
      </c>
      <c r="K10" s="203"/>
      <c r="L10" s="204"/>
      <c r="M10" s="89"/>
      <c r="N10" s="41"/>
      <c r="O10" s="203" t="s">
        <v>35</v>
      </c>
      <c r="P10" s="203"/>
      <c r="Q10" s="203"/>
      <c r="R10" s="203" t="s">
        <v>34</v>
      </c>
      <c r="S10" s="203"/>
      <c r="T10" s="203"/>
      <c r="U10" s="203" t="s">
        <v>33</v>
      </c>
      <c r="V10" s="203"/>
      <c r="W10" s="204"/>
    </row>
    <row r="11" spans="1:23" x14ac:dyDescent="0.3">
      <c r="B11" s="89"/>
      <c r="C11" s="85"/>
      <c r="D11" s="86"/>
      <c r="E11" s="86"/>
      <c r="F11" s="86"/>
      <c r="G11" s="84"/>
      <c r="H11" s="84" t="s">
        <v>103</v>
      </c>
      <c r="I11" s="84"/>
      <c r="J11" s="84"/>
      <c r="K11" s="84"/>
      <c r="L11" s="84"/>
      <c r="M11" s="89"/>
      <c r="N11" s="87"/>
      <c r="O11" s="84"/>
      <c r="P11" s="84"/>
      <c r="Q11" s="84"/>
      <c r="R11" s="84"/>
      <c r="S11" s="84" t="s">
        <v>103</v>
      </c>
      <c r="T11" s="84"/>
      <c r="U11" s="84"/>
      <c r="V11" s="84"/>
      <c r="W11" s="84"/>
    </row>
    <row r="13" spans="1:23" x14ac:dyDescent="0.3">
      <c r="C13" s="3" t="s">
        <v>90</v>
      </c>
    </row>
    <row r="14" spans="1:23" x14ac:dyDescent="0.3">
      <c r="C14" s="179"/>
      <c r="D14" s="181"/>
      <c r="E14" s="181"/>
      <c r="F14" s="181"/>
      <c r="G14" s="181"/>
      <c r="H14" s="181"/>
      <c r="I14" s="181"/>
      <c r="J14" s="181"/>
      <c r="K14" s="181"/>
      <c r="L14" s="181"/>
      <c r="M14" s="181"/>
      <c r="N14" s="181"/>
      <c r="O14" s="181"/>
      <c r="P14" s="181"/>
      <c r="Q14" s="181"/>
      <c r="R14" s="181"/>
      <c r="S14" s="181"/>
      <c r="T14" s="181"/>
      <c r="U14" s="181"/>
      <c r="V14" s="181"/>
      <c r="W14" s="182"/>
    </row>
    <row r="15" spans="1:23" x14ac:dyDescent="0.3">
      <c r="C15" s="183"/>
      <c r="D15" s="184"/>
      <c r="E15" s="184"/>
      <c r="F15" s="184"/>
      <c r="G15" s="184"/>
      <c r="H15" s="184"/>
      <c r="I15" s="184"/>
      <c r="J15" s="184"/>
      <c r="K15" s="184"/>
      <c r="L15" s="184"/>
      <c r="M15" s="184"/>
      <c r="N15" s="184"/>
      <c r="O15" s="184"/>
      <c r="P15" s="184"/>
      <c r="Q15" s="184"/>
      <c r="R15" s="184"/>
      <c r="S15" s="184"/>
      <c r="T15" s="184"/>
      <c r="U15" s="184"/>
      <c r="V15" s="184"/>
      <c r="W15" s="185"/>
    </row>
    <row r="16" spans="1:23" x14ac:dyDescent="0.3">
      <c r="C16" s="183"/>
      <c r="D16" s="184"/>
      <c r="E16" s="184"/>
      <c r="F16" s="184"/>
      <c r="G16" s="184"/>
      <c r="H16" s="184"/>
      <c r="I16" s="184"/>
      <c r="J16" s="184"/>
      <c r="K16" s="184"/>
      <c r="L16" s="184"/>
      <c r="M16" s="184"/>
      <c r="N16" s="184"/>
      <c r="O16" s="184"/>
      <c r="P16" s="184"/>
      <c r="Q16" s="184"/>
      <c r="R16" s="184"/>
      <c r="S16" s="184"/>
      <c r="T16" s="184"/>
      <c r="U16" s="184"/>
      <c r="V16" s="184"/>
      <c r="W16" s="185"/>
    </row>
    <row r="17" spans="3:23" x14ac:dyDescent="0.3">
      <c r="C17" s="183"/>
      <c r="D17" s="184"/>
      <c r="E17" s="184"/>
      <c r="F17" s="184"/>
      <c r="G17" s="184"/>
      <c r="H17" s="184"/>
      <c r="I17" s="184"/>
      <c r="J17" s="184"/>
      <c r="K17" s="184"/>
      <c r="L17" s="184"/>
      <c r="M17" s="184"/>
      <c r="N17" s="184"/>
      <c r="O17" s="184"/>
      <c r="P17" s="184"/>
      <c r="Q17" s="184"/>
      <c r="R17" s="184"/>
      <c r="S17" s="184"/>
      <c r="T17" s="184"/>
      <c r="U17" s="184"/>
      <c r="V17" s="184"/>
      <c r="W17" s="185"/>
    </row>
    <row r="18" spans="3:23" x14ac:dyDescent="0.3">
      <c r="C18" s="183"/>
      <c r="D18" s="184"/>
      <c r="E18" s="184"/>
      <c r="F18" s="184"/>
      <c r="G18" s="184"/>
      <c r="H18" s="184"/>
      <c r="I18" s="184"/>
      <c r="J18" s="184"/>
      <c r="K18" s="184"/>
      <c r="L18" s="184"/>
      <c r="M18" s="184"/>
      <c r="N18" s="184"/>
      <c r="O18" s="184"/>
      <c r="P18" s="184"/>
      <c r="Q18" s="184"/>
      <c r="R18" s="184"/>
      <c r="S18" s="184"/>
      <c r="T18" s="184"/>
      <c r="U18" s="184"/>
      <c r="V18" s="184"/>
      <c r="W18" s="185"/>
    </row>
    <row r="19" spans="3:23" x14ac:dyDescent="0.3">
      <c r="C19" s="186"/>
      <c r="D19" s="187"/>
      <c r="E19" s="187"/>
      <c r="F19" s="187"/>
      <c r="G19" s="187"/>
      <c r="H19" s="187"/>
      <c r="I19" s="187"/>
      <c r="J19" s="187"/>
      <c r="K19" s="187"/>
      <c r="L19" s="187"/>
      <c r="M19" s="187"/>
      <c r="N19" s="187"/>
      <c r="O19" s="187"/>
      <c r="P19" s="187"/>
      <c r="Q19" s="187"/>
      <c r="R19" s="187"/>
      <c r="S19" s="187"/>
      <c r="T19" s="187"/>
      <c r="U19" s="187"/>
      <c r="V19" s="187"/>
      <c r="W19" s="188"/>
    </row>
    <row r="20" spans="3:23" x14ac:dyDescent="0.3">
      <c r="C20" s="17"/>
      <c r="D20" s="17"/>
      <c r="E20" s="17"/>
      <c r="F20" s="17"/>
      <c r="G20" s="17"/>
      <c r="H20" s="17"/>
      <c r="I20" s="17"/>
      <c r="J20" s="17"/>
      <c r="K20" s="17"/>
      <c r="L20" s="17"/>
      <c r="M20" s="17"/>
      <c r="N20" s="17"/>
      <c r="O20" s="17"/>
      <c r="P20" s="17"/>
      <c r="Q20" s="17"/>
      <c r="R20" s="17"/>
      <c r="S20" s="17"/>
      <c r="T20" s="17"/>
      <c r="U20" s="17"/>
      <c r="V20" s="17"/>
      <c r="W20" s="17"/>
    </row>
    <row r="22" spans="3:23" x14ac:dyDescent="0.3">
      <c r="C22" s="5"/>
      <c r="H22" s="82" t="s">
        <v>224</v>
      </c>
      <c r="I22" s="82" t="s">
        <v>235</v>
      </c>
      <c r="J22" s="83" t="s">
        <v>236</v>
      </c>
      <c r="K22" s="3" t="s">
        <v>237</v>
      </c>
      <c r="L22" s="3" t="s">
        <v>238</v>
      </c>
      <c r="Q22" s="83"/>
      <c r="S22" s="82" t="s">
        <v>224</v>
      </c>
      <c r="T22" s="82" t="s">
        <v>103</v>
      </c>
    </row>
    <row r="23" spans="3:23" x14ac:dyDescent="0.3">
      <c r="C23" s="1" t="str">
        <f>'2. Vulnerability'!B10</f>
        <v>Sunlight</v>
      </c>
      <c r="G23" s="108">
        <f>'2. Vulnerability'!B55</f>
        <v>1</v>
      </c>
      <c r="H23" s="79" t="str">
        <f>IF(G23=1,"L",(IF(G23=2,"M",(IF(G23=3,"H","N/A")))))</f>
        <v>L</v>
      </c>
      <c r="I23" s="79" t="str">
        <f>IF(ISTEXT(VLOOKUP(C23,'3. Exposure'!$B$8:$D$21,2,FALSE)),VLOOKUP(C23,'3. Exposure'!$B$8:$D$21,2,FALSE),"N/A")</f>
        <v>N/A</v>
      </c>
      <c r="J23" s="79" t="s">
        <v>68</v>
      </c>
      <c r="K23" s="79" t="s">
        <v>68</v>
      </c>
      <c r="L23" s="79">
        <f>ROUND(COUNTIF(I23:K23,"H")*3+COUNTIF(I23:K23,"M")*2+COUNTIF(I23:K23,"L")/3,0)</f>
        <v>1</v>
      </c>
      <c r="S23" s="79" t="str">
        <f>IF(HLOOKUP($C23,'2. Vulnerability'!$B$10:$W$55,46,FALSE)=1,"L",IF(HLOOKUP($C23,'2. Vulnerability'!$B$10:$W$55,46,FALSE)=2,"M",IF(HLOOKUP($C23,'2. Vulnerability'!$B$10:$W$55,46,FALSE)=3,"H","N/A")))</f>
        <v>L</v>
      </c>
      <c r="T23" s="79" t="str">
        <f>IF(ISTEXT(VLOOKUP(C23,'3. Exposure'!$B$8:$D$21,3,FALSE)),VLOOKUP(C23,'3. Exposure'!$B$8:$D$21,3,FALSE),"N/A")</f>
        <v>N/A</v>
      </c>
    </row>
    <row r="24" spans="3:23" x14ac:dyDescent="0.3">
      <c r="C24" s="1" t="str">
        <f>'2. Vulnerability'!C10</f>
        <v>Heatwaves</v>
      </c>
      <c r="G24" s="108">
        <f>'2. Vulnerability'!C55</f>
        <v>3</v>
      </c>
      <c r="H24" s="79" t="str">
        <f t="shared" ref="H24:H44" si="0">IF(G24=1,"L",(IF(G24=2,"M",(IF(G24=3,"H","N/A")))))</f>
        <v>H</v>
      </c>
      <c r="I24" s="79" t="str">
        <f>IF(ISTEXT(VLOOKUP(C24,'3. Exposure'!$B$8:$D$21,2,FALSE)),VLOOKUP(C24,'3. Exposure'!$B$8:$D$21,2,FALSE),"N/A")</f>
        <v>L</v>
      </c>
      <c r="J24" s="79" t="str">
        <f>IF(ISTEXT(VLOOKUP(C24,'3. Exposure'!$B$25:$D$31,2,FALSE)),VLOOKUP(C24,'3. Exposure'!$B$25:$D$31,2,FALSE),"N/A")</f>
        <v>L</v>
      </c>
      <c r="K24" s="79" t="str">
        <f>IF(ISTEXT(VLOOKUP(E24,'3. Exposure'!$B$8:$D$21,2,FALSE)),VLOOKUP(E24,'3. Exposure'!$B$8:$D$21,2,FALSE),"N/A")</f>
        <v>N/A</v>
      </c>
      <c r="L24" s="79">
        <f t="shared" ref="L24:L44" si="1">ROUND(COUNTIF(I24:K24,"H")*3+COUNTIF(I24:K24,"M")*2+COUNTIF(I24:K24,"L")/3,0)</f>
        <v>1</v>
      </c>
      <c r="S24" s="79" t="str">
        <f>IF(HLOOKUP($C24,'2. Vulnerability'!$B$10:$W$55,46,FALSE)=1,"L",IF(HLOOKUP($C24,'2. Vulnerability'!$B$10:$W$55,46,FALSE)=2,"M",IF(HLOOKUP($C24,'2. Vulnerability'!$B$10:$W$55,46,FALSE)=3,"H","N/A")))</f>
        <v>H</v>
      </c>
      <c r="T24" s="79" t="str">
        <f>IF(ISTEXT(VLOOKUP(C24,'3. Exposure'!$B$8:$D$21,3,FALSE)),VLOOKUP(C24,'3. Exposure'!$B$8:$D$21,3,FALSE),"N/A")</f>
        <v>M</v>
      </c>
    </row>
    <row r="25" spans="3:23" x14ac:dyDescent="0.3">
      <c r="C25" s="1" t="str">
        <f>'2. Vulnerability'!D10</f>
        <v>Extremely hot days</v>
      </c>
      <c r="G25" s="108">
        <f>'2. Vulnerability'!D55</f>
        <v>3</v>
      </c>
      <c r="H25" s="79" t="str">
        <f t="shared" si="0"/>
        <v>H</v>
      </c>
      <c r="I25" s="79" t="str">
        <f>IF(ISTEXT(VLOOKUP(C25,'3. Exposure'!$B$8:$D$21,2,FALSE)),VLOOKUP(C25,'3. Exposure'!$B$8:$D$21,2,FALSE),"N/A")</f>
        <v>L</v>
      </c>
      <c r="J25" s="79" t="str">
        <f>IF(ISTEXT(VLOOKUP(C25,'3. Exposure'!$B$25:$D$31,2,FALSE)),VLOOKUP(C25,'3. Exposure'!$B$25:$D$31,2,FALSE),"N/A")</f>
        <v>L</v>
      </c>
      <c r="K25" s="79" t="str">
        <f>IF(ISTEXT(VLOOKUP(E25,'3. Exposure'!$B$8:$D$21,2,FALSE)),VLOOKUP(E25,'3. Exposure'!$B$8:$D$21,2,FALSE),"N/A")</f>
        <v>N/A</v>
      </c>
      <c r="L25" s="79">
        <f t="shared" si="1"/>
        <v>1</v>
      </c>
      <c r="S25" s="79" t="str">
        <f>IF(HLOOKUP($C25,'2. Vulnerability'!$B$10:$W$55,46,FALSE)=1,"L",IF(HLOOKUP($C25,'2. Vulnerability'!$B$10:$W$55,46,FALSE)=2,"M",IF(HLOOKUP($C25,'2. Vulnerability'!$B$10:$W$55,46,FALSE)=3,"H","N/A")))</f>
        <v>H</v>
      </c>
      <c r="T25" s="79" t="str">
        <f>IF(ISTEXT(VLOOKUP(C25,'3. Exposure'!$B$8:$D$21,3,FALSE)),VLOOKUP(C25,'3. Exposure'!$B$8:$D$21,3,FALSE),"N/A")</f>
        <v>M</v>
      </c>
    </row>
    <row r="26" spans="3:23" x14ac:dyDescent="0.3">
      <c r="C26" s="1" t="str">
        <f>'2. Vulnerability'!E10</f>
        <v>Cold winters</v>
      </c>
      <c r="G26" s="108">
        <f>'2. Vulnerability'!E55</f>
        <v>2</v>
      </c>
      <c r="H26" s="79" t="str">
        <f t="shared" si="0"/>
        <v>M</v>
      </c>
      <c r="I26" s="79" t="str">
        <f>IF(ISTEXT(VLOOKUP(C26,'3. Exposure'!$B$8:$D$21,2,FALSE)),VLOOKUP(C26,'3. Exposure'!$B$8:$D$21,2,FALSE),"N/A")</f>
        <v>H</v>
      </c>
      <c r="J26" s="79" t="str">
        <f>IF(ISTEXT(VLOOKUP(C26,'3. Exposure'!$B$25:$D$31,2,FALSE)),VLOOKUP(C26,'3. Exposure'!$B$25:$D$31,2,FALSE),"N/A")</f>
        <v>N/A</v>
      </c>
      <c r="K26" s="79" t="str">
        <f>IF(ISTEXT(VLOOKUP(E26,'3. Exposure'!$B$8:$D$21,2,FALSE)),VLOOKUP(E26,'3. Exposure'!$B$8:$D$21,2,FALSE),"N/A")</f>
        <v>N/A</v>
      </c>
      <c r="L26" s="79">
        <f t="shared" si="1"/>
        <v>3</v>
      </c>
      <c r="S26" s="79" t="str">
        <f>IF(HLOOKUP($C26,'2. Vulnerability'!$B$10:$W$55,46,FALSE)=1,"L",IF(HLOOKUP($C26,'2. Vulnerability'!$B$10:$W$55,46,FALSE)=2,"M",IF(HLOOKUP($C26,'2. Vulnerability'!$B$10:$W$55,46,FALSE)=3,"H","N/A")))</f>
        <v>M</v>
      </c>
      <c r="T26" s="79" t="str">
        <f>IF(ISTEXT(VLOOKUP(C26,'3. Exposure'!$B$8:$D$21,3,FALSE)),VLOOKUP(C26,'3. Exposure'!$B$8:$D$21,3,FALSE),"N/A")</f>
        <v>M</v>
      </c>
    </row>
    <row r="27" spans="3:23" x14ac:dyDescent="0.3">
      <c r="C27" s="1" t="str">
        <f>'2. Vulnerability'!F10</f>
        <v>Extremely cold days</v>
      </c>
      <c r="G27" s="108">
        <f>'2. Vulnerability'!F55</f>
        <v>1</v>
      </c>
      <c r="H27" s="79" t="str">
        <f t="shared" si="0"/>
        <v>L</v>
      </c>
      <c r="I27" s="79" t="str">
        <f>IF(ISTEXT(VLOOKUP(C27,'3. Exposure'!$B$8:$D$21,2,FALSE)),VLOOKUP(C27,'3. Exposure'!$B$8:$D$21,2,FALSE),"N/A")</f>
        <v>M</v>
      </c>
      <c r="J27" s="79" t="str">
        <f>IF(ISTEXT(VLOOKUP(C27,'3. Exposure'!$B$25:$D$31,2,FALSE)),VLOOKUP(C27,'3. Exposure'!$B$25:$D$31,2,FALSE),"N/A")</f>
        <v>N/A</v>
      </c>
      <c r="K27" s="79" t="str">
        <f>IF(ISTEXT(VLOOKUP(E27,'3. Exposure'!$B$8:$D$21,2,FALSE)),VLOOKUP(E27,'3. Exposure'!$B$8:$D$21,2,FALSE),"N/A")</f>
        <v>N/A</v>
      </c>
      <c r="L27" s="79">
        <f t="shared" si="1"/>
        <v>2</v>
      </c>
      <c r="S27" s="79" t="str">
        <f>IF(HLOOKUP($C27,'2. Vulnerability'!$B$10:$W$55,46,FALSE)=1,"L",IF(HLOOKUP($C27,'2. Vulnerability'!$B$10:$W$55,46,FALSE)=2,"M",IF(HLOOKUP($C27,'2. Vulnerability'!$B$10:$W$55,46,FALSE)=3,"H","N/A")))</f>
        <v>L</v>
      </c>
      <c r="T27" s="79" t="str">
        <f>IF(ISTEXT(VLOOKUP(C27,'3. Exposure'!$B$8:$D$21,3,FALSE)),VLOOKUP(C27,'3. Exposure'!$B$8:$D$21,3,FALSE),"N/A")</f>
        <v>L</v>
      </c>
    </row>
    <row r="28" spans="3:23" x14ac:dyDescent="0.3">
      <c r="C28" s="1" t="str">
        <f>'2. Vulnerability'!G10</f>
        <v>Urban heat islands</v>
      </c>
      <c r="G28" s="108">
        <f>'2. Vulnerability'!G55</f>
        <v>1</v>
      </c>
      <c r="H28" s="79" t="str">
        <f t="shared" si="0"/>
        <v>L</v>
      </c>
      <c r="I28" s="79" t="str">
        <f>IF(ISTEXT(VLOOKUP(C28,'3. Exposure'!$B$8:$D$21,2,FALSE)),VLOOKUP(C28,'3. Exposure'!$B$8:$D$21,2,FALSE),"N/A")</f>
        <v>L</v>
      </c>
      <c r="J28" s="79" t="str">
        <f>IF(ISTEXT(VLOOKUP(C28,'3. Exposure'!$B$25:$D$31,2,FALSE)),VLOOKUP(C28,'3. Exposure'!$B$25:$D$31,2,FALSE),"N/A")</f>
        <v>N/A</v>
      </c>
      <c r="K28" s="79" t="str">
        <f>IF(ISTEXT(VLOOKUP(E28,'3. Exposure'!$B$8:$D$21,2,FALSE)),VLOOKUP(E28,'3. Exposure'!$B$8:$D$21,2,FALSE),"N/A")</f>
        <v>N/A</v>
      </c>
      <c r="L28" s="79">
        <f t="shared" si="1"/>
        <v>0</v>
      </c>
      <c r="S28" s="79" t="str">
        <f>IF(HLOOKUP($C28,'2. Vulnerability'!$B$10:$W$55,46,FALSE)=1,"L",IF(HLOOKUP($C28,'2. Vulnerability'!$B$10:$W$55,46,FALSE)=2,"M",IF(HLOOKUP($C28,'2. Vulnerability'!$B$10:$W$55,46,FALSE)=3,"H","N/A")))</f>
        <v>L</v>
      </c>
      <c r="T28" s="79" t="str">
        <f>IF(ISTEXT(VLOOKUP(C28,'3. Exposure'!$B$8:$D$21,3,FALSE)),VLOOKUP(C28,'3. Exposure'!$B$8:$D$21,3,FALSE),"N/A")</f>
        <v>M</v>
      </c>
    </row>
    <row r="29" spans="3:23" x14ac:dyDescent="0.3">
      <c r="C29" s="1" t="str">
        <f>'2. Vulnerability'!H10</f>
        <v>Changing growing seasons</v>
      </c>
      <c r="G29" s="108">
        <f>'2. Vulnerability'!H55</f>
        <v>1</v>
      </c>
      <c r="H29" s="79" t="str">
        <f t="shared" si="0"/>
        <v>L</v>
      </c>
      <c r="I29" s="79" t="str">
        <f>IF(ISTEXT(VLOOKUP(C29,'3. Exposure'!$B$8:$D$21,2,FALSE)),VLOOKUP(C29,'3. Exposure'!$B$8:$D$21,2,FALSE),"N/A")</f>
        <v>L</v>
      </c>
      <c r="J29" s="79" t="str">
        <f>IF(ISTEXT(VLOOKUP(C29,'3. Exposure'!$B$25:$D$31,2,FALSE)),VLOOKUP(C29,'3. Exposure'!$B$25:$D$31,2,FALSE),"N/A")</f>
        <v>N/A</v>
      </c>
      <c r="K29" s="79" t="str">
        <f>IF(ISTEXT(VLOOKUP(E29,'3. Exposure'!$B$8:$D$21,2,FALSE)),VLOOKUP(E29,'3. Exposure'!$B$8:$D$21,2,FALSE),"N/A")</f>
        <v>N/A</v>
      </c>
      <c r="L29" s="79">
        <f t="shared" si="1"/>
        <v>0</v>
      </c>
      <c r="S29" s="79" t="str">
        <f>IF(HLOOKUP($C29,'2. Vulnerability'!$B$10:$W$55,46,FALSE)=1,"L",IF(HLOOKUP($C29,'2. Vulnerability'!$B$10:$W$55,46,FALSE)=2,"M",IF(HLOOKUP($C29,'2. Vulnerability'!$B$10:$W$55,46,FALSE)=3,"H","N/A")))</f>
        <v>L</v>
      </c>
      <c r="T29" s="79" t="str">
        <f>IF(ISTEXT(VLOOKUP(C29,'3. Exposure'!$B$8:$D$21,3,FALSE)),VLOOKUP(C29,'3. Exposure'!$B$8:$D$21,3,FALSE),"N/A")</f>
        <v>M</v>
      </c>
    </row>
    <row r="30" spans="3:23" x14ac:dyDescent="0.3">
      <c r="C30" s="1" t="str">
        <f>'2. Vulnerability'!I10</f>
        <v>Rainfall</v>
      </c>
      <c r="G30" s="108">
        <f>'2. Vulnerability'!I55</f>
        <v>1</v>
      </c>
      <c r="H30" s="79" t="str">
        <f t="shared" si="0"/>
        <v>L</v>
      </c>
      <c r="I30" s="79" t="str">
        <f>IF(ISTEXT(VLOOKUP(C30,'3. Exposure'!$B$8:$D$21,2,FALSE)),VLOOKUP(C30,'3. Exposure'!$B$8:$D$21,2,FALSE),"N/A")</f>
        <v>N/A</v>
      </c>
      <c r="J30" s="79" t="str">
        <f>IF(ISTEXT(VLOOKUP(C30,'3. Exposure'!$B$25:$D$31,2,FALSE)),VLOOKUP(C30,'3. Exposure'!$B$25:$D$31,2,FALSE),"N/A")</f>
        <v>M</v>
      </c>
      <c r="K30" s="79" t="str">
        <f>IF(ISTEXT(VLOOKUP(E30,'3. Exposure'!$B$8:$D$21,2,FALSE)),VLOOKUP(E30,'3. Exposure'!$B$8:$D$21,2,FALSE),"N/A")</f>
        <v>N/A</v>
      </c>
      <c r="L30" s="79">
        <f t="shared" si="1"/>
        <v>2</v>
      </c>
      <c r="S30" s="79" t="str">
        <f>IF(HLOOKUP($C30,'2. Vulnerability'!$B$10:$W$55,46,FALSE)=1,"L",IF(HLOOKUP($C30,'2. Vulnerability'!$B$10:$W$55,46,FALSE)=2,"M",IF(HLOOKUP($C30,'2. Vulnerability'!$B$10:$W$55,46,FALSE)=3,"H","N/A")))</f>
        <v>L</v>
      </c>
      <c r="T30" s="79" t="str">
        <f>IF(ISTEXT(VLOOKUP(C30,'3. Exposure'!$B$8:$D$21,3,FALSE)),VLOOKUP(C30,'3. Exposure'!$B$8:$D$21,3,FALSE),"N/A")</f>
        <v>N/A</v>
      </c>
    </row>
    <row r="31" spans="3:23" x14ac:dyDescent="0.3">
      <c r="C31" s="1" t="str">
        <f>'2. Vulnerability'!J10</f>
        <v>River flooding</v>
      </c>
      <c r="G31" s="108">
        <f>'2. Vulnerability'!J55</f>
        <v>1</v>
      </c>
      <c r="H31" s="79" t="str">
        <f t="shared" si="0"/>
        <v>L</v>
      </c>
      <c r="I31" s="79" t="str">
        <f>IF(ISTEXT(VLOOKUP(C31,'3. Exposure'!$B$8:$D$21,2,FALSE)),VLOOKUP(C31,'3. Exposure'!$B$8:$D$21,2,FALSE),"N/A")</f>
        <v>L</v>
      </c>
      <c r="J31" s="79" t="str">
        <f>IF(ISTEXT(VLOOKUP(C31,'3. Exposure'!$B$25:$D$31,2,FALSE)),VLOOKUP(C31,'3. Exposure'!$B$25:$D$31,2,FALSE),"N/A")</f>
        <v>L</v>
      </c>
      <c r="K31" s="79" t="str">
        <f>IF(ISTEXT(VLOOKUP(E31,'3. Exposure'!$B$8:$D$21,2,FALSE)),VLOOKUP(E31,'3. Exposure'!$B$8:$D$21,2,FALSE),"N/A")</f>
        <v>N/A</v>
      </c>
      <c r="L31" s="79">
        <f t="shared" si="1"/>
        <v>1</v>
      </c>
      <c r="S31" s="79" t="str">
        <f>IF(HLOOKUP($C31,'2. Vulnerability'!$B$10:$W$55,46,FALSE)=1,"L",IF(HLOOKUP($C31,'2. Vulnerability'!$B$10:$W$55,46,FALSE)=2,"M",IF(HLOOKUP($C31,'2. Vulnerability'!$B$10:$W$55,46,FALSE)=3,"H","N/A")))</f>
        <v>L</v>
      </c>
      <c r="T31" s="79" t="str">
        <f>IF(ISTEXT(VLOOKUP(C31,'3. Exposure'!$B$8:$D$21,3,FALSE)),VLOOKUP(C31,'3. Exposure'!$B$8:$D$21,3,FALSE),"N/A")</f>
        <v>L</v>
      </c>
    </row>
    <row r="32" spans="3:23" x14ac:dyDescent="0.3">
      <c r="C32" s="1" t="str">
        <f>'2. Vulnerability'!K10</f>
        <v>Surface water flooding</v>
      </c>
      <c r="G32" s="108">
        <f>'2. Vulnerability'!K55</f>
        <v>1</v>
      </c>
      <c r="H32" s="79" t="str">
        <f t="shared" si="0"/>
        <v>L</v>
      </c>
      <c r="I32" s="79" t="str">
        <f>IF(ISTEXT(VLOOKUP(C32,'3. Exposure'!$B$8:$D$21,2,FALSE)),VLOOKUP(C32,'3. Exposure'!$B$8:$D$21,2,FALSE),"N/A")</f>
        <v>L</v>
      </c>
      <c r="J32" s="79" t="str">
        <f>IF(ISTEXT(VLOOKUP(C32,'3. Exposure'!$B$25:$D$31,2,FALSE)),VLOOKUP(C32,'3. Exposure'!$B$25:$D$31,2,FALSE),"N/A")</f>
        <v>N/A</v>
      </c>
      <c r="K32" s="79" t="str">
        <f>IF(ISTEXT(VLOOKUP(E32,'3. Exposure'!$B$8:$D$21,2,FALSE)),VLOOKUP(E32,'3. Exposure'!$B$8:$D$21,2,FALSE),"N/A")</f>
        <v>N/A</v>
      </c>
      <c r="L32" s="79">
        <f t="shared" si="1"/>
        <v>0</v>
      </c>
      <c r="S32" s="79" t="str">
        <f>IF(HLOOKUP($C32,'2. Vulnerability'!$B$10:$W$55,46,FALSE)=1,"L",IF(HLOOKUP($C32,'2. Vulnerability'!$B$10:$W$55,46,FALSE)=2,"M",IF(HLOOKUP($C32,'2. Vulnerability'!$B$10:$W$55,46,FALSE)=3,"H","N/A")))</f>
        <v>L</v>
      </c>
      <c r="T32" s="79" t="str">
        <f>IF(ISTEXT(VLOOKUP(C32,'3. Exposure'!$B$8:$D$21,3,FALSE)),VLOOKUP(C32,'3. Exposure'!$B$8:$D$21,3,FALSE),"N/A")</f>
        <v>M</v>
      </c>
    </row>
    <row r="33" spans="3:20" x14ac:dyDescent="0.3">
      <c r="C33" s="1" t="str">
        <f>'2. Vulnerability'!L10</f>
        <v>Sewer flooding</v>
      </c>
      <c r="G33" s="108">
        <f>'2. Vulnerability'!L55</f>
        <v>1</v>
      </c>
      <c r="H33" s="79" t="str">
        <f t="shared" si="0"/>
        <v>L</v>
      </c>
      <c r="I33" s="79" t="str">
        <f>IF(ISTEXT(VLOOKUP(C33,'3. Exposure'!$B$8:$D$21,2,FALSE)),VLOOKUP(C33,'3. Exposure'!$B$8:$D$21,2,FALSE),"N/A")</f>
        <v>N/A</v>
      </c>
      <c r="J33" s="79" t="str">
        <f>IF(ISTEXT(VLOOKUP(C33,'3. Exposure'!$B$25:$D$31,2,FALSE)),VLOOKUP(C33,'3. Exposure'!$B$25:$D$31,2,FALSE),"N/A")</f>
        <v>N/A</v>
      </c>
      <c r="K33" s="79" t="str">
        <f>IF(ISTEXT(VLOOKUP(E33,'3. Exposure'!$B$8:$D$21,2,FALSE)),VLOOKUP(E33,'3. Exposure'!$B$8:$D$21,2,FALSE),"N/A")</f>
        <v>N/A</v>
      </c>
      <c r="L33" s="79">
        <f t="shared" si="1"/>
        <v>0</v>
      </c>
      <c r="S33" s="79" t="str">
        <f>IF(HLOOKUP($C33,'2. Vulnerability'!$B$10:$W$55,46,FALSE)=1,"L",IF(HLOOKUP($C33,'2. Vulnerability'!$B$10:$W$55,46,FALSE)=2,"M",IF(HLOOKUP($C33,'2. Vulnerability'!$B$10:$W$55,46,FALSE)=3,"H","N/A")))</f>
        <v>L</v>
      </c>
      <c r="T33" s="79" t="str">
        <f>IF(ISTEXT(VLOOKUP(C33,'3. Exposure'!$B$8:$D$21,3,FALSE)),VLOOKUP(C33,'3. Exposure'!$B$8:$D$21,3,FALSE),"N/A")</f>
        <v>N/A</v>
      </c>
    </row>
    <row r="34" spans="3:20" x14ac:dyDescent="0.3">
      <c r="C34" s="1" t="str">
        <f>'2. Vulnerability'!M10</f>
        <v>High humidity</v>
      </c>
      <c r="G34" s="108">
        <f>'2. Vulnerability'!M55</f>
        <v>1</v>
      </c>
      <c r="H34" s="79" t="str">
        <f t="shared" si="0"/>
        <v>L</v>
      </c>
      <c r="I34" s="79" t="str">
        <f>IF(ISTEXT(VLOOKUP(C34,'3. Exposure'!$B$8:$D$21,2,FALSE)),VLOOKUP(C34,'3. Exposure'!$B$8:$D$21,2,FALSE),"N/A")</f>
        <v>N/A</v>
      </c>
      <c r="J34" s="79" t="str">
        <f>IF(ISTEXT(VLOOKUP(C34,'3. Exposure'!$B$25:$D$31,2,FALSE)),VLOOKUP(C34,'3. Exposure'!$B$25:$D$31,2,FALSE),"N/A")</f>
        <v>N/A</v>
      </c>
      <c r="K34" s="79" t="str">
        <f>IF(ISTEXT(VLOOKUP(E34,'3. Exposure'!$B$8:$D$21,2,FALSE)),VLOOKUP(E34,'3. Exposure'!$B$8:$D$21,2,FALSE),"N/A")</f>
        <v>N/A</v>
      </c>
      <c r="L34" s="79">
        <f t="shared" si="1"/>
        <v>0</v>
      </c>
      <c r="S34" s="79" t="str">
        <f>IF(HLOOKUP($C34,'2. Vulnerability'!$B$10:$W$55,46,FALSE)=1,"L",IF(HLOOKUP($C34,'2. Vulnerability'!$B$10:$W$55,46,FALSE)=2,"M",IF(HLOOKUP($C34,'2. Vulnerability'!$B$10:$W$55,46,FALSE)=3,"H","N/A")))</f>
        <v>L</v>
      </c>
      <c r="T34" s="79" t="str">
        <f>IF(ISTEXT(VLOOKUP(C34,'3. Exposure'!$B$8:$D$21,3,FALSE)),VLOOKUP(C34,'3. Exposure'!$B$8:$D$21,3,FALSE),"N/A")</f>
        <v>N/A</v>
      </c>
    </row>
    <row r="35" spans="3:20" x14ac:dyDescent="0.3">
      <c r="C35" s="1" t="str">
        <f>'2. Vulnerability'!N10</f>
        <v>Snowfall</v>
      </c>
      <c r="G35" s="108">
        <f>'2. Vulnerability'!N55</f>
        <v>1</v>
      </c>
      <c r="H35" s="79" t="str">
        <f t="shared" si="0"/>
        <v>L</v>
      </c>
      <c r="I35" s="79" t="str">
        <f>IF(ISTEXT(VLOOKUP(C35,'3. Exposure'!$B$8:$D$21,2,FALSE)),VLOOKUP(C35,'3. Exposure'!$B$8:$D$21,2,FALSE),"N/A")</f>
        <v>M</v>
      </c>
      <c r="J35" s="79" t="str">
        <f>IF(ISTEXT(VLOOKUP(C35,'3. Exposure'!$B$25:$D$31,2,FALSE)),VLOOKUP(C35,'3. Exposure'!$B$25:$D$31,2,FALSE),"N/A")</f>
        <v>N/A</v>
      </c>
      <c r="K35" s="79" t="str">
        <f>IF(ISTEXT(VLOOKUP(E35,'3. Exposure'!$B$8:$D$21,2,FALSE)),VLOOKUP(E35,'3. Exposure'!$B$8:$D$21,2,FALSE),"N/A")</f>
        <v>N/A</v>
      </c>
      <c r="L35" s="79">
        <f t="shared" si="1"/>
        <v>2</v>
      </c>
      <c r="S35" s="79" t="str">
        <f>IF(HLOOKUP($C35,'2. Vulnerability'!$B$10:$W$55,46,FALSE)=1,"L",IF(HLOOKUP($C35,'2. Vulnerability'!$B$10:$W$55,46,FALSE)=2,"M",IF(HLOOKUP($C35,'2. Vulnerability'!$B$10:$W$55,46,FALSE)=3,"H","N/A")))</f>
        <v>L</v>
      </c>
      <c r="T35" s="79" t="str">
        <f>IF(ISTEXT(VLOOKUP(C35,'3. Exposure'!$B$8:$D$21,3,FALSE)),VLOOKUP(C35,'3. Exposure'!$B$8:$D$21,3,FALSE),"N/A")</f>
        <v>M</v>
      </c>
    </row>
    <row r="36" spans="3:20" x14ac:dyDescent="0.3">
      <c r="C36" s="1" t="str">
        <f>'2. Vulnerability'!O10</f>
        <v>Storms</v>
      </c>
      <c r="G36" s="108">
        <f>'2. Vulnerability'!O55</f>
        <v>1</v>
      </c>
      <c r="H36" s="79" t="str">
        <f t="shared" si="0"/>
        <v>L</v>
      </c>
      <c r="I36" s="79" t="str">
        <f>IF(ISTEXT(VLOOKUP(C36,'3. Exposure'!$B$8:$D$21,2,FALSE)),VLOOKUP(C36,'3. Exposure'!$B$8:$D$21,2,FALSE),"N/A")</f>
        <v>M</v>
      </c>
      <c r="J36" s="79" t="str">
        <f>IF(ISTEXT(VLOOKUP(C36,'3. Exposure'!$B$25:$D$31,2,FALSE)),VLOOKUP(C36,'3. Exposure'!$B$25:$D$31,2,FALSE),"N/A")</f>
        <v>N/A</v>
      </c>
      <c r="K36" s="79" t="str">
        <f>IF(ISTEXT(VLOOKUP(E36,'3. Exposure'!$B$8:$D$21,2,FALSE)),VLOOKUP(E36,'3. Exposure'!$B$8:$D$21,2,FALSE),"N/A")</f>
        <v>N/A</v>
      </c>
      <c r="L36" s="79">
        <f t="shared" si="1"/>
        <v>2</v>
      </c>
      <c r="S36" s="79" t="str">
        <f>IF(HLOOKUP($C36,'2. Vulnerability'!$B$10:$W$55,46,FALSE)=1,"L",IF(HLOOKUP($C36,'2. Vulnerability'!$B$10:$W$55,46,FALSE)=2,"M",IF(HLOOKUP($C36,'2. Vulnerability'!$B$10:$W$55,46,FALSE)=3,"H","N/A")))</f>
        <v>L</v>
      </c>
      <c r="T36" s="79" t="str">
        <f>IF(ISTEXT(VLOOKUP(C36,'3. Exposure'!$B$8:$D$21,3,FALSE)),VLOOKUP(C36,'3. Exposure'!$B$8:$D$21,3,FALSE),"N/A")</f>
        <v>M</v>
      </c>
    </row>
    <row r="37" spans="3:20" x14ac:dyDescent="0.3">
      <c r="C37" s="1" t="str">
        <f>'2. Vulnerability'!P10</f>
        <v>High average wind speeds</v>
      </c>
      <c r="G37" s="108">
        <f>'2. Vulnerability'!P55</f>
        <v>1</v>
      </c>
      <c r="H37" s="79" t="str">
        <f t="shared" si="0"/>
        <v>L</v>
      </c>
      <c r="I37" s="79" t="str">
        <f>IF(ISTEXT(VLOOKUP(C37,'3. Exposure'!$B$8:$D$21,2,FALSE)),VLOOKUP(C37,'3. Exposure'!$B$8:$D$21,2,FALSE),"N/A")</f>
        <v>N/A</v>
      </c>
      <c r="J37" s="79" t="str">
        <f>IF(ISTEXT(VLOOKUP(C37,'3. Exposure'!$B$25:$D$31,2,FALSE)),VLOOKUP(C37,'3. Exposure'!$B$25:$D$31,2,FALSE),"N/A")</f>
        <v>N/A</v>
      </c>
      <c r="K37" s="79" t="str">
        <f>IF(ISTEXT(VLOOKUP(E37,'3. Exposure'!$B$8:$D$21,2,FALSE)),VLOOKUP(E37,'3. Exposure'!$B$8:$D$21,2,FALSE),"N/A")</f>
        <v>N/A</v>
      </c>
      <c r="L37" s="79">
        <f t="shared" si="1"/>
        <v>0</v>
      </c>
      <c r="S37" s="79" t="str">
        <f>IF(HLOOKUP($C37,'2. Vulnerability'!$B$10:$W$55,46,FALSE)=1,"L",IF(HLOOKUP($C37,'2. Vulnerability'!$B$10:$W$55,46,FALSE)=2,"M",IF(HLOOKUP($C37,'2. Vulnerability'!$B$10:$W$55,46,FALSE)=3,"H","N/A")))</f>
        <v>L</v>
      </c>
      <c r="T37" s="79" t="str">
        <f>IF(ISTEXT(VLOOKUP(C37,'3. Exposure'!$B$8:$D$21,3,FALSE)),VLOOKUP(C37,'3. Exposure'!$B$8:$D$21,3,FALSE),"N/A")</f>
        <v>N/A</v>
      </c>
    </row>
    <row r="38" spans="3:20" x14ac:dyDescent="0.3">
      <c r="C38" s="1" t="str">
        <f>'2. Vulnerability'!Q10</f>
        <v>Poor air quality</v>
      </c>
      <c r="G38" s="108">
        <f>'2. Vulnerability'!Q55</f>
        <v>1</v>
      </c>
      <c r="H38" s="79" t="str">
        <f t="shared" si="0"/>
        <v>L</v>
      </c>
      <c r="I38" s="79" t="str">
        <f>IF(ISTEXT(VLOOKUP(C38,'3. Exposure'!$B$8:$D$21,2,FALSE)),VLOOKUP(C38,'3. Exposure'!$B$8:$D$21,2,FALSE),"N/A")</f>
        <v>M</v>
      </c>
      <c r="J38" s="79" t="str">
        <f>IF(ISTEXT(VLOOKUP(C38,'3. Exposure'!$B$25:$D$31,2,FALSE)),VLOOKUP(C38,'3. Exposure'!$B$25:$D$31,2,FALSE),"N/A")</f>
        <v>N/A</v>
      </c>
      <c r="K38" s="79" t="str">
        <f>IF(ISTEXT(VLOOKUP(E38,'3. Exposure'!$B$8:$D$21,2,FALSE)),VLOOKUP(E38,'3. Exposure'!$B$8:$D$21,2,FALSE),"N/A")</f>
        <v>N/A</v>
      </c>
      <c r="L38" s="79">
        <f t="shared" si="1"/>
        <v>2</v>
      </c>
      <c r="S38" s="79" t="str">
        <f>IF(HLOOKUP($C38,'2. Vulnerability'!$B$10:$W$55,46,FALSE)=1,"L",IF(HLOOKUP($C38,'2. Vulnerability'!$B$10:$W$55,46,FALSE)=2,"M",IF(HLOOKUP($C38,'2. Vulnerability'!$B$10:$W$55,46,FALSE)=3,"H","N/A")))</f>
        <v>L</v>
      </c>
      <c r="T38" s="79" t="str">
        <f>IF(ISTEXT(VLOOKUP(C38,'3. Exposure'!$B$8:$D$21,3,FALSE)),VLOOKUP(C38,'3. Exposure'!$B$8:$D$21,3,FALSE),"N/A")</f>
        <v>H</v>
      </c>
    </row>
    <row r="39" spans="3:20" x14ac:dyDescent="0.3">
      <c r="C39" s="1" t="str">
        <f>'2. Vulnerability'!R10</f>
        <v>Dust storms</v>
      </c>
      <c r="G39" s="108">
        <f>'2. Vulnerability'!R55</f>
        <v>1</v>
      </c>
      <c r="H39" s="79" t="str">
        <f t="shared" si="0"/>
        <v>L</v>
      </c>
      <c r="I39" s="79" t="str">
        <f>IF(ISTEXT(VLOOKUP(C39,'3. Exposure'!$B$8:$D$21,2,FALSE)),VLOOKUP(C39,'3. Exposure'!$B$8:$D$21,2,FALSE),"N/A")</f>
        <v>N/A</v>
      </c>
      <c r="J39" s="79" t="str">
        <f>IF(ISTEXT(VLOOKUP(C39,'3. Exposure'!$B$25:$D$31,2,FALSE)),VLOOKUP(C39,'3. Exposure'!$B$25:$D$31,2,FALSE),"N/A")</f>
        <v>N/A</v>
      </c>
      <c r="K39" s="79" t="str">
        <f>IF(ISTEXT(VLOOKUP(E39,'3. Exposure'!$B$8:$D$21,2,FALSE)),VLOOKUP(E39,'3. Exposure'!$B$8:$D$21,2,FALSE),"N/A")</f>
        <v>N/A</v>
      </c>
      <c r="L39" s="79">
        <f t="shared" si="1"/>
        <v>0</v>
      </c>
      <c r="S39" s="79" t="str">
        <f>IF(HLOOKUP($C39,'2. Vulnerability'!$B$10:$W$55,46,FALSE)=1,"L",IF(HLOOKUP($C39,'2. Vulnerability'!$B$10:$W$55,46,FALSE)=2,"M",IF(HLOOKUP($C39,'2. Vulnerability'!$B$10:$W$55,46,FALSE)=3,"H","N/A")))</f>
        <v>L</v>
      </c>
      <c r="T39" s="79" t="str">
        <f>IF(ISTEXT(VLOOKUP(C39,'3. Exposure'!$B$8:$D$21,3,FALSE)),VLOOKUP(C39,'3. Exposure'!$B$8:$D$21,3,FALSE),"N/A")</f>
        <v>N/A</v>
      </c>
    </row>
    <row r="40" spans="3:20" x14ac:dyDescent="0.3">
      <c r="C40" s="1" t="str">
        <f>'2. Vulnerability'!S10</f>
        <v>Landslides</v>
      </c>
      <c r="G40" s="108">
        <f>'2. Vulnerability'!S55</f>
        <v>1</v>
      </c>
      <c r="H40" s="79" t="str">
        <f t="shared" si="0"/>
        <v>L</v>
      </c>
      <c r="I40" s="79" t="str">
        <f>IF(ISTEXT(VLOOKUP(C40,'3. Exposure'!$B$8:$D$21,2,FALSE)),VLOOKUP(C40,'3. Exposure'!$B$8:$D$21,2,FALSE),"N/A")</f>
        <v>L</v>
      </c>
      <c r="J40" s="79" t="str">
        <f>IF(ISTEXT(VLOOKUP(C40,'3. Exposure'!$B$25:$D$31,2,FALSE)),VLOOKUP(C40,'3. Exposure'!$B$25:$D$31,2,FALSE),"N/A")</f>
        <v>N/A</v>
      </c>
      <c r="K40" s="79" t="str">
        <f>IF(ISTEXT(VLOOKUP(E40,'3. Exposure'!$B$8:$D$21,2,FALSE)),VLOOKUP(E40,'3. Exposure'!$B$8:$D$21,2,FALSE),"N/A")</f>
        <v>N/A</v>
      </c>
      <c r="L40" s="79">
        <f t="shared" si="1"/>
        <v>0</v>
      </c>
      <c r="S40" s="79" t="str">
        <f>IF(HLOOKUP($C40,'2. Vulnerability'!$B$10:$W$55,46,FALSE)=1,"L",IF(HLOOKUP($C40,'2. Vulnerability'!$B$10:$W$55,46,FALSE)=2,"M",IF(HLOOKUP($C40,'2. Vulnerability'!$B$10:$W$55,46,FALSE)=3,"H","N/A")))</f>
        <v>L</v>
      </c>
      <c r="T40" s="79" t="str">
        <f>IF(ISTEXT(VLOOKUP(C40,'3. Exposure'!$B$8:$D$21,3,FALSE)),VLOOKUP(C40,'3. Exposure'!$B$8:$D$21,3,FALSE),"N/A")</f>
        <v>L</v>
      </c>
    </row>
    <row r="41" spans="3:20" x14ac:dyDescent="0.3">
      <c r="C41" s="1" t="str">
        <f>'2. Vulnerability'!T10</f>
        <v>Soil erosion</v>
      </c>
      <c r="G41" s="108">
        <f>'2. Vulnerability'!T55</f>
        <v>1</v>
      </c>
      <c r="H41" s="79" t="str">
        <f t="shared" si="0"/>
        <v>L</v>
      </c>
      <c r="I41" s="79" t="str">
        <f>IF(ISTEXT(VLOOKUP(C41,'3. Exposure'!$B$8:$D$21,2,FALSE)),VLOOKUP(C41,'3. Exposure'!$B$8:$D$21,2,FALSE),"N/A")</f>
        <v>N/A</v>
      </c>
      <c r="J41" s="79" t="str">
        <f>IF(ISTEXT(VLOOKUP(C41,'3. Exposure'!$B$25:$D$31,2,FALSE)),VLOOKUP(C41,'3. Exposure'!$B$25:$D$31,2,FALSE),"N/A")</f>
        <v>N/A</v>
      </c>
      <c r="K41" s="79" t="str">
        <f>IF(ISTEXT(VLOOKUP(E41,'3. Exposure'!$B$8:$D$21,2,FALSE)),VLOOKUP(E41,'3. Exposure'!$B$8:$D$21,2,FALSE),"N/A")</f>
        <v>N/A</v>
      </c>
      <c r="L41" s="79">
        <f t="shared" si="1"/>
        <v>0</v>
      </c>
      <c r="S41" s="79" t="str">
        <f>IF(HLOOKUP($C41,'2. Vulnerability'!$B$10:$W$55,46,FALSE)=1,"L",IF(HLOOKUP($C41,'2. Vulnerability'!$B$10:$W$55,46,FALSE)=2,"M",IF(HLOOKUP($C41,'2. Vulnerability'!$B$10:$W$55,46,FALSE)=3,"H","N/A")))</f>
        <v>L</v>
      </c>
      <c r="T41" s="79" t="str">
        <f>IF(ISTEXT(VLOOKUP(C41,'3. Exposure'!$B$8:$D$21,3,FALSE)),VLOOKUP(C41,'3. Exposure'!$B$8:$D$21,3,FALSE),"N/A")</f>
        <v>N/A</v>
      </c>
    </row>
    <row r="42" spans="3:20" x14ac:dyDescent="0.3">
      <c r="C42" s="1" t="str">
        <f>'2. Vulnerability'!U10</f>
        <v>Soil salinity</v>
      </c>
      <c r="G42" s="108">
        <f>'2. Vulnerability'!U55</f>
        <v>1</v>
      </c>
      <c r="H42" s="79" t="str">
        <f t="shared" si="0"/>
        <v>L</v>
      </c>
      <c r="I42" s="79" t="str">
        <f>IF(ISTEXT(VLOOKUP(C42,'3. Exposure'!$B$8:$D$21,2,FALSE)),VLOOKUP(C42,'3. Exposure'!$B$8:$D$21,2,FALSE),"N/A")</f>
        <v>N/A</v>
      </c>
      <c r="J42" s="79" t="str">
        <f>IF(ISTEXT(VLOOKUP(C42,'3. Exposure'!$B$25:$D$31,2,FALSE)),VLOOKUP(C42,'3. Exposure'!$B$25:$D$31,2,FALSE),"N/A")</f>
        <v>N/A</v>
      </c>
      <c r="K42" s="79" t="str">
        <f>IF(ISTEXT(VLOOKUP(E42,'3. Exposure'!$B$8:$D$21,2,FALSE)),VLOOKUP(E42,'3. Exposure'!$B$8:$D$21,2,FALSE),"N/A")</f>
        <v>N/A</v>
      </c>
      <c r="L42" s="79">
        <f t="shared" si="1"/>
        <v>0</v>
      </c>
      <c r="S42" s="79" t="str">
        <f>IF(HLOOKUP($C42,'2. Vulnerability'!$B$10:$W$55,46,FALSE)=1,"L",IF(HLOOKUP($C42,'2. Vulnerability'!$B$10:$W$55,46,FALSE)=2,"M",IF(HLOOKUP($C42,'2. Vulnerability'!$B$10:$W$55,46,FALSE)=3,"H","N/A")))</f>
        <v>L</v>
      </c>
      <c r="T42" s="79" t="str">
        <f>IF(ISTEXT(VLOOKUP(C42,'3. Exposure'!$B$8:$D$21,3,FALSE)),VLOOKUP(C42,'3. Exposure'!$B$8:$D$21,3,FALSE),"N/A")</f>
        <v>N/A</v>
      </c>
    </row>
    <row r="43" spans="3:20" x14ac:dyDescent="0.3">
      <c r="C43" s="1" t="str">
        <f>'2. Vulnerability'!V10</f>
        <v>Ocean acidification</v>
      </c>
      <c r="G43" s="108">
        <f>'2. Vulnerability'!V55</f>
        <v>1</v>
      </c>
      <c r="H43" s="79" t="str">
        <f t="shared" si="0"/>
        <v>L</v>
      </c>
      <c r="I43" s="79" t="str">
        <f>IF(ISTEXT(VLOOKUP(C43,'3. Exposure'!$B$8:$D$21,2,FALSE)),VLOOKUP(C43,'3. Exposure'!$B$8:$D$21,2,FALSE),"N/A")</f>
        <v>N/A</v>
      </c>
      <c r="J43" s="79" t="str">
        <f>IF(ISTEXT(VLOOKUP(C43,'3. Exposure'!$B$25:$D$31,2,FALSE)),VLOOKUP(C43,'3. Exposure'!$B$25:$D$31,2,FALSE),"N/A")</f>
        <v>N/A</v>
      </c>
      <c r="K43" s="79" t="str">
        <f>IF(ISTEXT(VLOOKUP(E43,'3. Exposure'!$B$8:$D$21,2,FALSE)),VLOOKUP(E43,'3. Exposure'!$B$8:$D$21,2,FALSE),"N/A")</f>
        <v>N/A</v>
      </c>
      <c r="L43" s="79">
        <f t="shared" si="1"/>
        <v>0</v>
      </c>
      <c r="S43" s="79" t="str">
        <f>IF(HLOOKUP($C43,'2. Vulnerability'!$B$10:$W$55,46,FALSE)=1,"L",IF(HLOOKUP($C43,'2. Vulnerability'!$B$10:$W$55,46,FALSE)=2,"M",IF(HLOOKUP($C43,'2. Vulnerability'!$B$10:$W$55,46,FALSE)=3,"H","N/A")))</f>
        <v>L</v>
      </c>
      <c r="T43" s="79" t="str">
        <f>IF(ISTEXT(VLOOKUP(C43,'3. Exposure'!$B$8:$D$21,3,FALSE)),VLOOKUP(C43,'3. Exposure'!$B$8:$D$21,3,FALSE),"N/A")</f>
        <v>N/A</v>
      </c>
    </row>
    <row r="44" spans="3:20" x14ac:dyDescent="0.3">
      <c r="C44" s="1" t="str">
        <f>'2. Vulnerability'!W10</f>
        <v>Coastal flooding</v>
      </c>
      <c r="G44" s="108">
        <f>'2. Vulnerability'!W55</f>
        <v>1</v>
      </c>
      <c r="H44" s="79" t="str">
        <f t="shared" si="0"/>
        <v>L</v>
      </c>
      <c r="I44" s="79" t="str">
        <f>IF(ISTEXT(VLOOKUP(C44,'3. Exposure'!$B$8:$D$21,2,FALSE)),VLOOKUP(C44,'3. Exposure'!$B$8:$D$21,2,FALSE),"N/A")</f>
        <v>N/A</v>
      </c>
      <c r="J44" s="79" t="str">
        <f>IF(ISTEXT(VLOOKUP(C44,'3. Exposure'!$B$25:$D$31,2,FALSE)),VLOOKUP(C44,'3. Exposure'!$B$25:$D$31,2,FALSE),"N/A")</f>
        <v>N/A</v>
      </c>
      <c r="K44" s="79" t="str">
        <f>IF(ISTEXT(VLOOKUP(E44,'3. Exposure'!$B$8:$D$21,2,FALSE)),VLOOKUP(E44,'3. Exposure'!$B$8:$D$21,2,FALSE),"N/A")</f>
        <v>N/A</v>
      </c>
      <c r="L44" s="79">
        <f t="shared" si="1"/>
        <v>0</v>
      </c>
      <c r="S44" s="79" t="str">
        <f>IF(HLOOKUP($C44,'2. Vulnerability'!$B$10:$W$55,46,FALSE)=1,"L",IF(HLOOKUP($C44,'2. Vulnerability'!$B$10:$W$55,46,FALSE)=2,"M",IF(HLOOKUP($C44,'2. Vulnerability'!$B$10:$W$55,46,FALSE)=3,"H","N/A")))</f>
        <v>L</v>
      </c>
      <c r="T44" s="79" t="str">
        <f>IF(ISTEXT(VLOOKUP(C44,'3. Exposure'!$B$8:$D$21,3,FALSE)),VLOOKUP(C44,'3. Exposure'!$B$8:$D$21,3,FALSE),"N/A")</f>
        <v>N/A</v>
      </c>
    </row>
  </sheetData>
  <mergeCells count="26">
    <mergeCell ref="D7:F7"/>
    <mergeCell ref="U8:W8"/>
    <mergeCell ref="D10:F10"/>
    <mergeCell ref="G10:I10"/>
    <mergeCell ref="J10:L10"/>
    <mergeCell ref="O10:Q10"/>
    <mergeCell ref="R10:T10"/>
    <mergeCell ref="U10:W10"/>
    <mergeCell ref="D9:F9"/>
    <mergeCell ref="D8:F8"/>
    <mergeCell ref="U5:W5"/>
    <mergeCell ref="C14:W19"/>
    <mergeCell ref="U9:W9"/>
    <mergeCell ref="R9:T9"/>
    <mergeCell ref="O9:Q9"/>
    <mergeCell ref="J7:L7"/>
    <mergeCell ref="J8:L8"/>
    <mergeCell ref="G7:I7"/>
    <mergeCell ref="G8:I8"/>
    <mergeCell ref="J9:L9"/>
    <mergeCell ref="G9:I9"/>
    <mergeCell ref="O7:Q7"/>
    <mergeCell ref="R7:T7"/>
    <mergeCell ref="U7:W7"/>
    <mergeCell ref="O8:Q8"/>
    <mergeCell ref="R8:T8"/>
  </mergeCells>
  <conditionalFormatting sqref="H23:H44">
    <cfRule type="containsText" dxfId="27" priority="25" operator="containsText" text="L">
      <formula>NOT(ISERROR(SEARCH("L",H23)))</formula>
    </cfRule>
    <cfRule type="containsText" dxfId="26" priority="26" operator="containsText" text="M">
      <formula>NOT(ISERROR(SEARCH("M",H23)))</formula>
    </cfRule>
    <cfRule type="containsText" dxfId="25" priority="27" operator="containsText" text="H">
      <formula>NOT(ISERROR(SEARCH("H",H23)))</formula>
    </cfRule>
  </conditionalFormatting>
  <conditionalFormatting sqref="I23:I44">
    <cfRule type="containsText" dxfId="24" priority="19" operator="containsText" text="L">
      <formula>NOT(ISERROR(SEARCH("L",I23)))</formula>
    </cfRule>
    <cfRule type="containsText" dxfId="23" priority="20" operator="containsText" text="M">
      <formula>NOT(ISERROR(SEARCH("M",I23)))</formula>
    </cfRule>
    <cfRule type="containsText" dxfId="22" priority="21" operator="containsText" text="H">
      <formula>NOT(ISERROR(SEARCH("H",I23)))</formula>
    </cfRule>
  </conditionalFormatting>
  <conditionalFormatting sqref="T23:T44">
    <cfRule type="containsText" dxfId="21" priority="13" operator="containsText" text="L">
      <formula>NOT(ISERROR(SEARCH("L",T23)))</formula>
    </cfRule>
    <cfRule type="containsText" dxfId="20" priority="14" operator="containsText" text="M">
      <formula>NOT(ISERROR(SEARCH("M",T23)))</formula>
    </cfRule>
    <cfRule type="containsText" dxfId="19" priority="15" operator="containsText" text="H">
      <formula>NOT(ISERROR(SEARCH("H",T23)))</formula>
    </cfRule>
  </conditionalFormatting>
  <conditionalFormatting sqref="S23:S44">
    <cfRule type="containsText" dxfId="18" priority="10" operator="containsText" text="L">
      <formula>NOT(ISERROR(SEARCH("L",S23)))</formula>
    </cfRule>
    <cfRule type="containsText" dxfId="17" priority="11" operator="containsText" text="M">
      <formula>NOT(ISERROR(SEARCH("M",S23)))</formula>
    </cfRule>
    <cfRule type="containsText" dxfId="16" priority="12" operator="containsText" text="H">
      <formula>NOT(ISERROR(SEARCH("H",S23)))</formula>
    </cfRule>
  </conditionalFormatting>
  <conditionalFormatting sqref="J23:J44">
    <cfRule type="containsText" dxfId="15" priority="7" operator="containsText" text="L">
      <formula>NOT(ISERROR(SEARCH("L",J23)))</formula>
    </cfRule>
    <cfRule type="containsText" dxfId="14" priority="8" operator="containsText" text="M">
      <formula>NOT(ISERROR(SEARCH("M",J23)))</formula>
    </cfRule>
    <cfRule type="containsText" dxfId="13" priority="9" operator="containsText" text="H">
      <formula>NOT(ISERROR(SEARCH("H",J23)))</formula>
    </cfRule>
  </conditionalFormatting>
  <conditionalFormatting sqref="K23:K44">
    <cfRule type="containsText" dxfId="12" priority="4" operator="containsText" text="L">
      <formula>NOT(ISERROR(SEARCH("L",K23)))</formula>
    </cfRule>
    <cfRule type="containsText" dxfId="11" priority="5" operator="containsText" text="M">
      <formula>NOT(ISERROR(SEARCH("M",K23)))</formula>
    </cfRule>
    <cfRule type="containsText" dxfId="10" priority="6" operator="containsText" text="H">
      <formula>NOT(ISERROR(SEARCH("H",K23)))</formula>
    </cfRule>
  </conditionalFormatting>
  <conditionalFormatting sqref="L23:L44">
    <cfRule type="containsText" dxfId="9" priority="1" operator="containsText" text="L">
      <formula>NOT(ISERROR(SEARCH("L",L23)))</formula>
    </cfRule>
    <cfRule type="containsText" dxfId="8" priority="2" operator="containsText" text="M">
      <formula>NOT(ISERROR(SEARCH("M",L23)))</formula>
    </cfRule>
    <cfRule type="containsText" dxfId="7" priority="3" operator="containsText" text="H">
      <formula>NOT(ISERROR(SEARCH("H",L23)))</formula>
    </cfRule>
  </conditionalFormatting>
  <pageMargins left="0.25" right="0.25"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sheetPr>
  <dimension ref="A1:K21"/>
  <sheetViews>
    <sheetView zoomScale="110" zoomScaleNormal="110" workbookViewId="0">
      <selection activeCell="F18" sqref="F18"/>
    </sheetView>
  </sheetViews>
  <sheetFormatPr defaultRowHeight="14.4" x14ac:dyDescent="0.3"/>
  <cols>
    <col min="1" max="1" width="23.21875" customWidth="1"/>
    <col min="2" max="2" width="31.109375" customWidth="1"/>
    <col min="3" max="3" width="13.109375" bestFit="1" customWidth="1"/>
    <col min="4" max="4" width="10.33203125" bestFit="1" customWidth="1"/>
    <col min="5" max="5" width="10.33203125" customWidth="1"/>
    <col min="6" max="6" width="24.33203125" customWidth="1"/>
    <col min="7" max="7" width="17.5546875" customWidth="1"/>
    <col min="8" max="9" width="10.33203125" customWidth="1"/>
    <col min="10" max="10" width="20.33203125" bestFit="1" customWidth="1"/>
    <col min="11" max="11" width="11" bestFit="1" customWidth="1"/>
  </cols>
  <sheetData>
    <row r="1" spans="1:11" ht="18" x14ac:dyDescent="0.35">
      <c r="A1" s="109" t="s">
        <v>217</v>
      </c>
    </row>
    <row r="2" spans="1:11" x14ac:dyDescent="0.3">
      <c r="A2" s="51"/>
    </row>
    <row r="3" spans="1:11" x14ac:dyDescent="0.3">
      <c r="A3" s="51" t="s">
        <v>146</v>
      </c>
      <c r="B3" t="s">
        <v>164</v>
      </c>
      <c r="D3" t="s">
        <v>134</v>
      </c>
    </row>
    <row r="4" spans="1:11" x14ac:dyDescent="0.3">
      <c r="A4" t="s">
        <v>129</v>
      </c>
      <c r="B4" s="103" t="s">
        <v>200</v>
      </c>
    </row>
    <row r="5" spans="1:11" x14ac:dyDescent="0.3">
      <c r="A5" t="s">
        <v>130</v>
      </c>
      <c r="B5" s="103" t="s">
        <v>200</v>
      </c>
    </row>
    <row r="7" spans="1:11" x14ac:dyDescent="0.3">
      <c r="C7" s="206" t="s">
        <v>220</v>
      </c>
      <c r="D7" s="206"/>
      <c r="E7" s="206"/>
      <c r="F7" s="207"/>
      <c r="G7" s="75" t="s">
        <v>131</v>
      </c>
      <c r="H7" s="76" t="str">
        <f>'Project Information'!M14</f>
        <v>Select a time period</v>
      </c>
      <c r="I7" s="77"/>
    </row>
    <row r="8" spans="1:11" x14ac:dyDescent="0.3">
      <c r="A8" s="74" t="s">
        <v>219</v>
      </c>
      <c r="B8" s="74" t="s">
        <v>218</v>
      </c>
      <c r="C8" s="74" t="s">
        <v>126</v>
      </c>
      <c r="D8" s="74" t="s">
        <v>127</v>
      </c>
      <c r="E8" s="74" t="s">
        <v>145</v>
      </c>
      <c r="F8" s="74" t="s">
        <v>133</v>
      </c>
      <c r="G8" s="78" t="s">
        <v>126</v>
      </c>
      <c r="H8" s="78" t="s">
        <v>127</v>
      </c>
      <c r="I8" s="78" t="s">
        <v>145</v>
      </c>
      <c r="J8" s="78" t="s">
        <v>132</v>
      </c>
      <c r="K8" s="78" t="s">
        <v>128</v>
      </c>
    </row>
    <row r="9" spans="1:11" ht="42.75" customHeight="1" x14ac:dyDescent="0.3">
      <c r="A9" s="66" t="s">
        <v>166</v>
      </c>
      <c r="B9" s="66" t="s">
        <v>162</v>
      </c>
      <c r="C9" s="65"/>
      <c r="D9" s="65"/>
      <c r="E9" s="65">
        <f>C9*D9</f>
        <v>0</v>
      </c>
      <c r="F9" s="65"/>
      <c r="G9" s="65"/>
      <c r="H9" s="65"/>
      <c r="I9" s="65">
        <f>G9*H9</f>
        <v>0</v>
      </c>
      <c r="J9" s="66" t="s">
        <v>147</v>
      </c>
      <c r="K9" s="66" t="s">
        <v>148</v>
      </c>
    </row>
    <row r="10" spans="1:11" ht="28.8" x14ac:dyDescent="0.3">
      <c r="A10" s="102" t="s">
        <v>176</v>
      </c>
      <c r="B10" s="101" t="s">
        <v>188</v>
      </c>
      <c r="C10" s="65">
        <v>4</v>
      </c>
      <c r="D10" s="65">
        <v>3</v>
      </c>
      <c r="E10" s="65">
        <f>C10*D10</f>
        <v>12</v>
      </c>
      <c r="F10" s="65"/>
      <c r="G10" s="65">
        <v>4</v>
      </c>
      <c r="H10" s="65">
        <v>4</v>
      </c>
      <c r="I10" s="65">
        <f>G10*H10</f>
        <v>16</v>
      </c>
      <c r="J10" s="101" t="s">
        <v>195</v>
      </c>
      <c r="K10" s="101" t="s">
        <v>194</v>
      </c>
    </row>
    <row r="11" spans="1:11" x14ac:dyDescent="0.3">
      <c r="A11" s="102" t="s">
        <v>176</v>
      </c>
      <c r="B11" s="101" t="s">
        <v>189</v>
      </c>
      <c r="C11" s="65">
        <v>5</v>
      </c>
      <c r="D11" s="65">
        <v>2</v>
      </c>
      <c r="E11" s="65">
        <f>C11*D11</f>
        <v>10</v>
      </c>
      <c r="F11" s="65"/>
      <c r="G11" s="65">
        <v>5</v>
      </c>
      <c r="H11" s="65">
        <v>2</v>
      </c>
      <c r="I11" s="65">
        <f>G11*H11</f>
        <v>10</v>
      </c>
      <c r="J11" s="101" t="s">
        <v>196</v>
      </c>
      <c r="K11" s="101"/>
    </row>
    <row r="12" spans="1:11" ht="28.8" x14ac:dyDescent="0.3">
      <c r="A12" s="102" t="s">
        <v>176</v>
      </c>
      <c r="B12" s="101" t="s">
        <v>197</v>
      </c>
      <c r="C12" s="65">
        <v>5</v>
      </c>
      <c r="D12" s="65">
        <v>3</v>
      </c>
      <c r="E12" s="65">
        <f t="shared" ref="E12:E21" si="0">C12*D12</f>
        <v>15</v>
      </c>
      <c r="F12" s="65"/>
      <c r="G12" s="65">
        <v>5</v>
      </c>
      <c r="H12" s="65">
        <v>3</v>
      </c>
      <c r="I12" s="65">
        <f t="shared" ref="I12:I21" si="1">G12*H12</f>
        <v>15</v>
      </c>
      <c r="J12" s="101" t="s">
        <v>199</v>
      </c>
      <c r="K12" s="101" t="s">
        <v>198</v>
      </c>
    </row>
    <row r="13" spans="1:11" ht="43.2" x14ac:dyDescent="0.3">
      <c r="A13" s="102" t="s">
        <v>179</v>
      </c>
      <c r="B13" s="101" t="s">
        <v>190</v>
      </c>
      <c r="C13" s="65">
        <v>4</v>
      </c>
      <c r="D13" s="65">
        <v>2</v>
      </c>
      <c r="E13" s="65">
        <f t="shared" si="0"/>
        <v>8</v>
      </c>
      <c r="F13" s="65"/>
      <c r="G13" s="65">
        <v>4</v>
      </c>
      <c r="H13" s="65">
        <v>2</v>
      </c>
      <c r="I13" s="65">
        <f t="shared" si="1"/>
        <v>8</v>
      </c>
      <c r="J13" s="101" t="s">
        <v>192</v>
      </c>
      <c r="K13" s="101" t="s">
        <v>193</v>
      </c>
    </row>
    <row r="14" spans="1:11" ht="28.8" x14ac:dyDescent="0.3">
      <c r="A14" s="102" t="s">
        <v>168</v>
      </c>
      <c r="B14" s="101" t="s">
        <v>191</v>
      </c>
      <c r="C14" s="65">
        <v>3</v>
      </c>
      <c r="D14" s="65">
        <v>1</v>
      </c>
      <c r="E14" s="65">
        <f t="shared" si="0"/>
        <v>3</v>
      </c>
      <c r="F14" s="65"/>
      <c r="G14" s="65">
        <v>3</v>
      </c>
      <c r="H14" s="65">
        <v>2</v>
      </c>
      <c r="I14" s="65">
        <f t="shared" si="1"/>
        <v>6</v>
      </c>
      <c r="J14" s="101"/>
      <c r="K14" s="101" t="s">
        <v>194</v>
      </c>
    </row>
    <row r="15" spans="1:11" x14ac:dyDescent="0.3">
      <c r="A15" s="66"/>
      <c r="B15" s="101"/>
      <c r="C15" s="65"/>
      <c r="D15" s="65"/>
      <c r="E15" s="65">
        <f t="shared" si="0"/>
        <v>0</v>
      </c>
      <c r="F15" s="65"/>
      <c r="G15" s="65"/>
      <c r="H15" s="65"/>
      <c r="I15" s="65">
        <f t="shared" si="1"/>
        <v>0</v>
      </c>
      <c r="J15" s="101"/>
      <c r="K15" s="101"/>
    </row>
    <row r="16" spans="1:11" x14ac:dyDescent="0.3">
      <c r="A16" s="66"/>
      <c r="B16" s="101"/>
      <c r="C16" s="65"/>
      <c r="D16" s="65"/>
      <c r="E16" s="65">
        <f t="shared" si="0"/>
        <v>0</v>
      </c>
      <c r="F16" s="65"/>
      <c r="G16" s="65"/>
      <c r="H16" s="65"/>
      <c r="I16" s="65">
        <f t="shared" si="1"/>
        <v>0</v>
      </c>
      <c r="J16" s="101"/>
      <c r="K16" s="101"/>
    </row>
    <row r="17" spans="1:11" x14ac:dyDescent="0.3">
      <c r="A17" s="66"/>
      <c r="B17" s="101"/>
      <c r="C17" s="65"/>
      <c r="D17" s="65"/>
      <c r="E17" s="65">
        <f t="shared" si="0"/>
        <v>0</v>
      </c>
      <c r="F17" s="65"/>
      <c r="G17" s="65"/>
      <c r="H17" s="65"/>
      <c r="I17" s="65">
        <f t="shared" si="1"/>
        <v>0</v>
      </c>
      <c r="J17" s="101"/>
      <c r="K17" s="101"/>
    </row>
    <row r="18" spans="1:11" x14ac:dyDescent="0.3">
      <c r="A18" s="66"/>
      <c r="B18" s="101"/>
      <c r="C18" s="65"/>
      <c r="D18" s="65"/>
      <c r="E18" s="65">
        <f t="shared" si="0"/>
        <v>0</v>
      </c>
      <c r="F18" s="65"/>
      <c r="G18" s="65"/>
      <c r="H18" s="65"/>
      <c r="I18" s="65">
        <f t="shared" si="1"/>
        <v>0</v>
      </c>
      <c r="J18" s="101"/>
      <c r="K18" s="101"/>
    </row>
    <row r="19" spans="1:11" x14ac:dyDescent="0.3">
      <c r="A19" s="66"/>
      <c r="B19" s="101"/>
      <c r="C19" s="65"/>
      <c r="D19" s="65"/>
      <c r="E19" s="65">
        <f t="shared" si="0"/>
        <v>0</v>
      </c>
      <c r="F19" s="65"/>
      <c r="G19" s="65"/>
      <c r="H19" s="65"/>
      <c r="I19" s="65">
        <f t="shared" si="1"/>
        <v>0</v>
      </c>
      <c r="J19" s="101"/>
      <c r="K19" s="101"/>
    </row>
    <row r="20" spans="1:11" x14ac:dyDescent="0.3">
      <c r="A20" s="66"/>
      <c r="B20" s="101"/>
      <c r="C20" s="65"/>
      <c r="D20" s="65"/>
      <c r="E20" s="65">
        <f t="shared" si="0"/>
        <v>0</v>
      </c>
      <c r="F20" s="65"/>
      <c r="G20" s="65"/>
      <c r="H20" s="65"/>
      <c r="I20" s="65">
        <f t="shared" si="1"/>
        <v>0</v>
      </c>
      <c r="J20" s="101"/>
      <c r="K20" s="101"/>
    </row>
    <row r="21" spans="1:11" x14ac:dyDescent="0.3">
      <c r="A21" s="66"/>
      <c r="B21" s="101"/>
      <c r="C21" s="65"/>
      <c r="D21" s="65"/>
      <c r="E21" s="65">
        <f t="shared" si="0"/>
        <v>0</v>
      </c>
      <c r="F21" s="65"/>
      <c r="G21" s="65"/>
      <c r="H21" s="65"/>
      <c r="I21" s="65">
        <f t="shared" si="1"/>
        <v>0</v>
      </c>
      <c r="J21" s="101"/>
      <c r="K21" s="101"/>
    </row>
  </sheetData>
  <mergeCells count="1">
    <mergeCell ref="C7:F7"/>
  </mergeCells>
  <conditionalFormatting sqref="E9">
    <cfRule type="cellIs" dxfId="6" priority="6" operator="lessThan">
      <formula>4</formula>
    </cfRule>
  </conditionalFormatting>
  <conditionalFormatting sqref="E9:E21">
    <cfRule type="cellIs" dxfId="5" priority="1" operator="greaterThan">
      <formula>14</formula>
    </cfRule>
    <cfRule type="cellIs" dxfId="4" priority="2" operator="between">
      <formula>4</formula>
      <formula>13</formula>
    </cfRule>
    <cfRule type="cellIs" dxfId="3" priority="3" operator="lessThan">
      <formula>4</formula>
    </cfRule>
  </conditionalFormatting>
  <conditionalFormatting sqref="I9:I21">
    <cfRule type="cellIs" dxfId="2" priority="4" operator="greaterThan">
      <formula>14</formula>
    </cfRule>
    <cfRule type="cellIs" dxfId="1" priority="5" operator="between">
      <formula>4</formula>
      <formula>13</formula>
    </cfRule>
    <cfRule type="cellIs" dxfId="0" priority="7" operator="lessThan">
      <formula>4</formula>
    </cfRule>
  </conditionalFormatting>
  <dataValidations count="1">
    <dataValidation type="list" allowBlank="1" showInputMessage="1" showErrorMessage="1" sqref="A9:A21">
      <formula1>ClimVar</formula1>
    </dataValidation>
  </dataValidation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Options or List'!$I$30:$I$34</xm:f>
          </x14:formula1>
          <xm:sqref>C9:C21 G9:G21</xm:sqref>
        </x14:dataValidation>
        <x14:dataValidation type="list" allowBlank="1" showInputMessage="1" showErrorMessage="1">
          <x14:formula1>
            <xm:f>'Dropdown Options or List'!$K$30:$K$34</xm:f>
          </x14:formula1>
          <xm:sqref>D9:D21 H9:H21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Introduction</vt:lpstr>
      <vt:lpstr>User Guide</vt:lpstr>
      <vt:lpstr>Analysis flowchart</vt:lpstr>
      <vt:lpstr>Project Information</vt:lpstr>
      <vt:lpstr>1. Critical Elements</vt:lpstr>
      <vt:lpstr>2. Vulnerability</vt:lpstr>
      <vt:lpstr>3. Exposure</vt:lpstr>
      <vt:lpstr>4. Climate Risks</vt:lpstr>
      <vt:lpstr>5. Project Impacts</vt:lpstr>
      <vt:lpstr>Glossary</vt:lpstr>
      <vt:lpstr>Dropdown Options or List</vt:lpstr>
      <vt:lpstr>ClimVar</vt:lpstr>
      <vt:lpstr>ExposureList</vt:lpstr>
      <vt:lpstr>ExposureList2</vt:lpstr>
      <vt:lpstr>SA</vt:lpstr>
      <vt:lpstr>TimPer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 England</dc:creator>
  <cp:lastModifiedBy>René Lindsay</cp:lastModifiedBy>
  <cp:lastPrinted>2018-11-26T16:57:33Z</cp:lastPrinted>
  <dcterms:created xsi:type="dcterms:W3CDTF">2017-01-23T09:22:18Z</dcterms:created>
  <dcterms:modified xsi:type="dcterms:W3CDTF">2018-12-03T07:35:57Z</dcterms:modified>
</cp:coreProperties>
</file>