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C:\Users\s3800403\Downloads\"/>
    </mc:Choice>
  </mc:AlternateContent>
  <xr:revisionPtr revIDLastSave="0" documentId="13_ncr:1_{E2E9CCA5-BF65-40DE-84FB-E0EBAF64B38C}" xr6:coauthVersionLast="46" xr6:coauthVersionMax="46" xr10:uidLastSave="{00000000-0000-0000-0000-000000000000}"/>
  <bookViews>
    <workbookView xWindow="28680" yWindow="-120" windowWidth="29040" windowHeight="15840" xr2:uid="{00000000-000D-0000-FFFF-FFFF00000000}"/>
  </bookViews>
  <sheets>
    <sheet name="Overall Summary" sheetId="1" r:id="rId1"/>
  </sheets>
  <definedNames>
    <definedName name="Slicer_Type_of_Funding_Required">#N/A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1" l="1"/>
  <c r="D10" i="1"/>
  <c r="D6" i="1"/>
  <c r="D12" i="1" s="1"/>
  <c r="D8" i="1"/>
  <c r="D7" i="1"/>
  <c r="D9" i="1"/>
</calcChain>
</file>

<file path=xl/sharedStrings.xml><?xml version="1.0" encoding="utf-8"?>
<sst xmlns="http://schemas.openxmlformats.org/spreadsheetml/2006/main" count="222" uniqueCount="147">
  <si>
    <t>Number of Funds</t>
  </si>
  <si>
    <t>Total</t>
  </si>
  <si>
    <t>Sustainable Travel</t>
  </si>
  <si>
    <t>Electric Vehicles</t>
  </si>
  <si>
    <t>Community</t>
  </si>
  <si>
    <t xml:space="preserve">Energy and Energy Effiency </t>
  </si>
  <si>
    <t>Overall Funds</t>
  </si>
  <si>
    <t>Type of Funding Required</t>
  </si>
  <si>
    <t>Provider</t>
  </si>
  <si>
    <t>Name of fund:</t>
  </si>
  <si>
    <t>Value of fund (Maximum / Minimum):</t>
  </si>
  <si>
    <t>Fund opening date (if applicable):</t>
  </si>
  <si>
    <t>Fund closing date (if applicable):</t>
  </si>
  <si>
    <t>Fund Schedule</t>
  </si>
  <si>
    <t>Any restrictions?</t>
  </si>
  <si>
    <t>Where to find more?</t>
  </si>
  <si>
    <t>Paths for All</t>
  </si>
  <si>
    <t>Smarter Choices, Smarter Places: Open Fund</t>
  </si>
  <si>
    <t>£5,000 - £100,000</t>
  </si>
  <si>
    <t>Open</t>
  </si>
  <si>
    <t>None</t>
  </si>
  <si>
    <t>Rolling</t>
  </si>
  <si>
    <t>Colleges and universities can apply; revenue funding only; can fund 50% of the total project cost</t>
  </si>
  <si>
    <t>https://www.pathsforall.org.uk/active-travel/smarter-choices-smarter-places/open-fund</t>
  </si>
  <si>
    <t>Cycling Scotland</t>
  </si>
  <si>
    <t xml:space="preserve">Cycle Friendly Campus </t>
  </si>
  <si>
    <t>£2,500 - £25,000</t>
  </si>
  <si>
    <t>26th October 2023</t>
  </si>
  <si>
    <t>Annual</t>
  </si>
  <si>
    <t>https://www.cycling.scot/what-we-do/cycling-friendly/campus</t>
  </si>
  <si>
    <t>Cycle Friendly Campus Intern Programme</t>
  </si>
  <si>
    <t>N/A; Staff Resource</t>
  </si>
  <si>
    <t>Not specified; register interest in 2024/25 Internship Programme</t>
  </si>
  <si>
    <t>Not specified</t>
  </si>
  <si>
    <t>Colleges and universities only</t>
  </si>
  <si>
    <t>Cycling UK</t>
  </si>
  <si>
    <t>Cycle Share Fund</t>
  </si>
  <si>
    <t>£0 - £100,000+</t>
  </si>
  <si>
    <t>31st March 2024</t>
  </si>
  <si>
    <t>Colleges, Universities and Charities (e.g. Students' Union/Association) can apply; funding for bike loan schemes, subscription services, hire schemes, bike libraries, pool bikes and bike shares only; no match funding required.</t>
  </si>
  <si>
    <t>https://www.cyclinguk.org/cycle-share-fund</t>
  </si>
  <si>
    <t>Robertson Trust</t>
  </si>
  <si>
    <t>Various</t>
  </si>
  <si>
    <t>Up to £50,000</t>
  </si>
  <si>
    <t>Consituted Community Groups and Registered Charities (e.g. Students' Union/Association) only.  Funding must address either: financial wellbeing/tackling poverty; emotional wellbeing and relationships; educational and work pathways by supporting learning and skills.</t>
  </si>
  <si>
    <t>https://www.therobertsontrust.org.uk</t>
  </si>
  <si>
    <t>Garfield Weston</t>
  </si>
  <si>
    <t>Up to £100,000; Foundation tends not to support more than 10% of the total budget of the project.</t>
  </si>
  <si>
    <t>Colleges, Universities and Charities (e.g. Students' Union/Association) can apply</t>
  </si>
  <si>
    <t>https://garfieldweston.org/apply-to-us/how-to-apply/</t>
  </si>
  <si>
    <t>Foundation Scotland</t>
  </si>
  <si>
    <t>Windfarm trusts</t>
  </si>
  <si>
    <t>Variable</t>
  </si>
  <si>
    <t>Continuous</t>
  </si>
  <si>
    <t xml:space="preserve">Communities that are close to windarms are eligible for funding. </t>
  </si>
  <si>
    <t>https://www.foundationscotland.org.uk/communities/funds/</t>
  </si>
  <si>
    <t>SSE</t>
  </si>
  <si>
    <t>Sustainable Development Fund</t>
  </si>
  <si>
    <t>Variable (depending on location)</t>
  </si>
  <si>
    <t>Non-profit Organisations, Consituted Community Groups and Registered Charities (e.g. Students' Union/Association) only. Must be in following areas: Dumfries and Galloway; Highlands; Perth and Kinross; Scottish Borders; South Lanarkshire.</t>
  </si>
  <si>
    <t>https://www.sserenewables.com/communities/sustainable-development-fund/</t>
  </si>
  <si>
    <t xml:space="preserve">Energy Saving Trust </t>
  </si>
  <si>
    <t>Low-Carbon Transport Business Loan</t>
  </si>
  <si>
    <t>Interest-free loan of £500 - £150,000. Repayment of up to 6 years.</t>
  </si>
  <si>
    <t>4th February 2024</t>
  </si>
  <si>
    <t>Colleges, Universities and Charities (e.g. Students' Union/Association) can apply; loans can only be used for the purchase of new vehicles (electric and hydrogen)</t>
  </si>
  <si>
    <t>www.energysavingtrust.org.uk/scotland/grants-loans/low-carbon-transport-business-loan</t>
  </si>
  <si>
    <t>eBike Business Loan</t>
  </si>
  <si>
    <t>Interest-free loan of up to £30,000</t>
  </si>
  <si>
    <t>www.energysavingtrust.org.uk/scotland/grants-loans/ebike-business-loan</t>
  </si>
  <si>
    <t>eBike Grant Fund</t>
  </si>
  <si>
    <t>Up to £75,000 per application</t>
  </si>
  <si>
    <t>22nd September 2023</t>
  </si>
  <si>
    <t>Annual process</t>
  </si>
  <si>
    <t>https://energysavingtrust.org.uk/grants-and-loans/ebike-grant-fund/</t>
  </si>
  <si>
    <t>Business Charge Point Funding</t>
  </si>
  <si>
    <t>Depends on requirements</t>
  </si>
  <si>
    <t>Charities (e.g. Students' Union/Association) can apply; grant can cover up to 75% of cost of purchasing and installing electric vehicle chargepoints</t>
  </si>
  <si>
    <t>https://energysavingtrust.org.uk/grants-and-loans/business-charge-point-funding/</t>
  </si>
  <si>
    <t xml:space="preserve">Community Planning Partnerships (CPPs) run by Local Authorities.  </t>
  </si>
  <si>
    <t>Community Planning Partnerships</t>
  </si>
  <si>
    <t>Check with local authority</t>
  </si>
  <si>
    <t>Local authority website, e.g.     https://www.eastlothian.gov.uk/info/210592/community_planning</t>
  </si>
  <si>
    <t>Energy and Energy Efficiency</t>
  </si>
  <si>
    <t>Scottish Government</t>
  </si>
  <si>
    <t>Scottish Central Government Energy Efficiency Grant Scheme</t>
  </si>
  <si>
    <t>Up to £5 million of capital funding per applicant per year; up to £60,000 of pre-captial funding per applicant per year</t>
  </si>
  <si>
    <t>Ongoing</t>
  </si>
  <si>
    <t>Quarterly funding checkpoints</t>
  </si>
  <si>
    <t>Only colleges can apply for the Central Government Energy Efficiency Grant fund; single and multi-year projects allowed; £200 million available over 5 year period ending 2025/26</t>
  </si>
  <si>
    <t>https://www.gov.scot/publications/scottish-central-government-energy-efficiency-grant-scheme-form-and-guidance/pages/overview/</t>
  </si>
  <si>
    <t>Scotland's Heat Network Fund</t>
  </si>
  <si>
    <t>Grant funding must be fully drawn by March 2026</t>
  </si>
  <si>
    <t>Available to colleges and universities; up to 50% of total eligible capital costs; £300 million total funding available</t>
  </si>
  <si>
    <t>https://www.gov.scot/publications/heat-network-fund-application-guidance/</t>
  </si>
  <si>
    <t xml:space="preserve">Energy and Energy Efficiency </t>
  </si>
  <si>
    <t>Salix Finance</t>
  </si>
  <si>
    <t>Scotland's Public Sector Heat Decarbonisation Fund</t>
  </si>
  <si>
    <t>Unknown; £20 million grant funding available this financial year</t>
  </si>
  <si>
    <t>Expected ASAP</t>
  </si>
  <si>
    <t>Unknown</t>
  </si>
  <si>
    <t xml:space="preserve">Available to universities only. Applications should take a ‘whole building’ approach through the introduction of energy efficiency measures; to improve the energy efficiency of buildings as well as to ensure the optimal performance of their zero-direct emissions heating system. </t>
  </si>
  <si>
    <t>https://www.salixfinance.co.uk/scotlands-public-sector-heat-decarbonisation-fund</t>
  </si>
  <si>
    <t>SFC</t>
  </si>
  <si>
    <t>University Financial Transactions</t>
  </si>
  <si>
    <t>Unknown; low-interest loans totaling up to £26 million available</t>
  </si>
  <si>
    <t>14th August 2023</t>
  </si>
  <si>
    <t>1st September 2023</t>
  </si>
  <si>
    <t>Universities can apply solely or with a partner. The programme provides low-interest loans to support university capital investments made in response to the climate emergency</t>
  </si>
  <si>
    <t>See 2023 EOI overview for further background information - https://www.sfc.ac.uk/publications-statistics/announcements/2023/SFCAN172023.aspx</t>
  </si>
  <si>
    <t>Scottish Public Sector Energy Efficiency Loan Scheme</t>
  </si>
  <si>
    <t>£5,000 - no maximum value; loan value can be up to 75% of total project cost; long-term zero-interest loan.</t>
  </si>
  <si>
    <t>Available to universities only. Projects that must have a payback period of up to 12 years at a cost of £2305 per tonne CO2e saved</t>
  </si>
  <si>
    <t>https://www.salixfinance.co.uk/loans/scotland-loans</t>
  </si>
  <si>
    <t>Tree Planting</t>
  </si>
  <si>
    <t>International Tree Foundation</t>
  </si>
  <si>
    <t>Woodland Trust</t>
  </si>
  <si>
    <t>Non-Specific</t>
  </si>
  <si>
    <t>SEPA Approved Bodies - www.sepa.org.uk/media/578706/scottish-landfill-communities-fund-register-of-approved-bodies.pdf</t>
  </si>
  <si>
    <t>Scottish Landfill Communities Fund</t>
  </si>
  <si>
    <t>Up to £100,000. Limit depends on Approved Body.</t>
  </si>
  <si>
    <t>Small Grants - Continuous; Large grants - once or twice per year.</t>
  </si>
  <si>
    <t>Colleges and Universities, Non-profit Organisations, Consituted Community Groups/Clubs and Registered Charities (e.g. Students' Union/Association) can apply. 
Project must either deliver: a) the reclaimation, remediation or restoration of land for an economic, social or environmental use; b) community based waste preventation, re-use or recycling; c) a public park or other public amenity; d) the conservation of biodiversity through a habitat or native species in it's natural habitat; e) the maintenance, repair or restoration of a historic building, structure or site; f) financial, administration or similar services to an enrolled SLCF project.</t>
  </si>
  <si>
    <t>https://www.sepa.org.uk/environment/waste/scottish-landfill-communities-fund/</t>
  </si>
  <si>
    <t>The National Lottery</t>
  </si>
  <si>
    <t>Community Fund</t>
  </si>
  <si>
    <t>£300 - £1,000,000</t>
  </si>
  <si>
    <t xml:space="preserve">Non-profit Organisations, Consituted Community Groups/Clubs and Registered Charities (e.g. Students' Union/Association) only. </t>
  </si>
  <si>
    <t>www.tnlcommunityfund.org.uk</t>
  </si>
  <si>
    <t>https://www.internationaltreefoundation.org/uk-grants</t>
  </si>
  <si>
    <t>Monthly</t>
  </si>
  <si>
    <t>1st December 2023</t>
  </si>
  <si>
    <t>UK Community Tree Planting Grants</t>
  </si>
  <si>
    <t>Available to support community tree planting projects on publically accessible land.</t>
  </si>
  <si>
    <t>Projects ranging from 100 – 10,000 
trees planted per year, with a maximum price equivalent to £1.75/tree</t>
  </si>
  <si>
    <t>The Tree Council</t>
  </si>
  <si>
    <t>Branching Out Fund</t>
  </si>
  <si>
    <t>£250-£2,500</t>
  </si>
  <si>
    <t>3rd December 2023</t>
  </si>
  <si>
    <t>https://treecouncil.org.uk/what-we-do/planting-and-care/our-grants/branching-out/</t>
  </si>
  <si>
    <t>Available to support community tree planting projects</t>
  </si>
  <si>
    <t>Non-specific</t>
  </si>
  <si>
    <t>EAUC Scotland College, University &amp; Students' Union/Association Funding Register</t>
  </si>
  <si>
    <t>Updated September 2023</t>
  </si>
  <si>
    <t xml:space="preserve">Colleges and universities only fund; capital funding and up to £1k revenue funding; match funding not required but increases funding bid scoring </t>
  </si>
  <si>
    <t>https://www.woodlandtrust.org.uk/</t>
  </si>
  <si>
    <t xml:space="preserve">TBC - site currently under maintance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</si>
</sst>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0" x14ac:knownFonts="1">
    <font>
      <sz val="11"/>
      <color theme="1"/>
      <name val="Calibri"/>
      <family val="2"/>
      <scheme val="minor"/>
    </font>
    <font>
      <b/>
      <sz val="11"/>
      <color theme="1"/>
      <name val="Calibri"/>
      <family val="2"/>
      <scheme val="minor"/>
    </font>
    <font>
      <sz val="11"/>
      <color theme="1"/>
      <name val="Calibri"/>
      <family val="2"/>
    </font>
    <font>
      <u/>
      <sz val="11"/>
      <color theme="10"/>
      <name val="Calibri"/>
      <family val="2"/>
      <scheme val="minor"/>
    </font>
    <font>
      <b/>
      <sz val="11"/>
      <color theme="1"/>
      <name val="Calibri"/>
      <family val="2"/>
    </font>
    <font>
      <sz val="11"/>
      <color rgb="FF1F497D"/>
      <name val="Calibri"/>
      <family val="2"/>
    </font>
    <font>
      <sz val="10"/>
      <color theme="1"/>
      <name val="Arial"/>
      <family val="2"/>
    </font>
    <font>
      <sz val="11"/>
      <name val="Calibri"/>
      <family val="2"/>
    </font>
    <font>
      <sz val="11"/>
      <name val="Calibri"/>
      <family val="2"/>
      <scheme val="minor"/>
    </font>
    <font>
      <b/>
      <sz val="16"/>
      <color theme="1"/>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D9D9D9"/>
        <bgColor indexed="64"/>
      </patternFill>
    </fill>
    <fill>
      <patternFill patternType="solid">
        <fgColor theme="7" tint="0.39997558519241921"/>
        <bgColor indexed="64"/>
      </patternFill>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48">
    <xf numFmtId="0" fontId="0" fillId="0" borderId="0" xfId="0"/>
    <xf numFmtId="0" fontId="2" fillId="0" borderId="0" xfId="0" applyFont="1" applyAlignment="1">
      <alignment vertical="center" wrapText="1"/>
    </xf>
    <xf numFmtId="0" fontId="4" fillId="0" borderId="0" xfId="0" applyFont="1" applyAlignment="1">
      <alignment vertical="center" wrapText="1"/>
    </xf>
    <xf numFmtId="0" fontId="3" fillId="0" borderId="0" xfId="1" applyBorder="1" applyAlignment="1">
      <alignment vertical="center" wrapText="1"/>
    </xf>
    <xf numFmtId="0" fontId="3" fillId="0" borderId="0" xfId="1" applyFill="1" applyBorder="1" applyAlignment="1">
      <alignment vertical="center" wrapText="1"/>
    </xf>
    <xf numFmtId="0" fontId="6" fillId="0" borderId="0" xfId="0" applyFont="1" applyAlignment="1">
      <alignment wrapText="1"/>
    </xf>
    <xf numFmtId="0" fontId="3" fillId="0" borderId="0" xfId="1" applyBorder="1" applyAlignment="1">
      <alignment wrapText="1"/>
    </xf>
    <xf numFmtId="0" fontId="2" fillId="0" borderId="0" xfId="0" applyFont="1" applyAlignment="1">
      <alignment horizontal="center" vertical="center" wrapText="1"/>
    </xf>
    <xf numFmtId="0" fontId="0" fillId="0" borderId="0" xfId="0" applyAlignment="1">
      <alignment horizontal="center" vertical="center" wrapText="1"/>
    </xf>
    <xf numFmtId="0" fontId="3" fillId="0" borderId="0" xfId="1" applyBorder="1" applyAlignment="1">
      <alignment horizontal="center" vertical="center" wrapText="1"/>
    </xf>
    <xf numFmtId="0" fontId="3" fillId="0" borderId="0" xfId="1" applyBorder="1" applyAlignment="1">
      <alignment horizontal="center"/>
    </xf>
    <xf numFmtId="0" fontId="3" fillId="0" borderId="0" xfId="1" applyBorder="1"/>
    <xf numFmtId="0" fontId="2" fillId="3" borderId="0" xfId="0" applyFont="1" applyFill="1" applyAlignment="1">
      <alignment horizontal="center" vertical="center" wrapText="1"/>
    </xf>
    <xf numFmtId="0" fontId="0" fillId="3" borderId="0" xfId="0" applyFill="1" applyAlignment="1">
      <alignment horizontal="center" vertical="center" wrapText="1"/>
    </xf>
    <xf numFmtId="0" fontId="2" fillId="4" borderId="0" xfId="0" applyFont="1" applyFill="1" applyAlignment="1">
      <alignment horizontal="center" vertical="center" wrapText="1"/>
    </xf>
    <xf numFmtId="0" fontId="7" fillId="5" borderId="0" xfId="0" applyFont="1" applyFill="1" applyAlignment="1">
      <alignment horizontal="center" vertical="center" wrapText="1"/>
    </xf>
    <xf numFmtId="0" fontId="8" fillId="5" borderId="0" xfId="0" applyFont="1" applyFill="1" applyAlignment="1">
      <alignment horizontal="center" vertical="center" wrapText="1"/>
    </xf>
    <xf numFmtId="0" fontId="0" fillId="4" borderId="0" xfId="0" applyFill="1" applyAlignment="1">
      <alignment horizontal="center" vertical="center" wrapText="1"/>
    </xf>
    <xf numFmtId="0" fontId="0" fillId="2" borderId="0" xfId="0" applyFill="1" applyAlignment="1">
      <alignment horizontal="center" vertical="center" wrapText="1"/>
    </xf>
    <xf numFmtId="0" fontId="0" fillId="5" borderId="0" xfId="0" applyFill="1" applyAlignment="1">
      <alignment horizontal="center" vertical="center" wrapText="1"/>
    </xf>
    <xf numFmtId="0" fontId="3" fillId="0" borderId="0" xfId="1" applyFill="1" applyBorder="1"/>
    <xf numFmtId="0" fontId="5" fillId="4" borderId="0" xfId="0" applyFont="1" applyFill="1" applyAlignment="1">
      <alignment horizontal="center" vertical="center" wrapText="1"/>
    </xf>
    <xf numFmtId="0" fontId="3" fillId="4" borderId="0" xfId="1" applyFill="1" applyBorder="1" applyAlignment="1">
      <alignment horizontal="center" vertical="center" wrapText="1"/>
    </xf>
    <xf numFmtId="0" fontId="3" fillId="5" borderId="0" xfId="1" applyFill="1" applyBorder="1" applyAlignment="1">
      <alignment horizontal="center" vertical="center" wrapText="1"/>
    </xf>
    <xf numFmtId="0" fontId="3" fillId="7" borderId="0" xfId="1" applyFill="1" applyBorder="1" applyAlignment="1">
      <alignment horizontal="center" vertical="center" wrapText="1"/>
    </xf>
    <xf numFmtId="0" fontId="6" fillId="4" borderId="0" xfId="0" applyFont="1" applyFill="1" applyAlignment="1">
      <alignment horizontal="center" vertical="center" wrapText="1"/>
    </xf>
    <xf numFmtId="0" fontId="8" fillId="4" borderId="0" xfId="0" applyFont="1" applyFill="1" applyAlignment="1">
      <alignment vertical="center" wrapText="1"/>
    </xf>
    <xf numFmtId="0" fontId="2" fillId="2" borderId="0" xfId="0" applyFont="1" applyFill="1" applyAlignment="1">
      <alignment horizontal="center" vertical="center" wrapText="1"/>
    </xf>
    <xf numFmtId="0" fontId="3" fillId="2" borderId="0" xfId="1" applyFill="1" applyBorder="1" applyAlignment="1">
      <alignment horizontal="center" vertical="center" wrapText="1"/>
    </xf>
    <xf numFmtId="0" fontId="3" fillId="3" borderId="0" xfId="1" applyFill="1" applyBorder="1" applyAlignment="1">
      <alignment horizontal="center" vertical="center" wrapText="1"/>
    </xf>
    <xf numFmtId="0" fontId="7" fillId="7" borderId="0" xfId="0" applyFont="1" applyFill="1" applyAlignment="1">
      <alignment horizontal="center" vertical="center" wrapText="1"/>
    </xf>
    <xf numFmtId="0" fontId="0" fillId="7" borderId="0" xfId="0" applyFill="1" applyAlignment="1">
      <alignment horizontal="center" vertical="center" wrapText="1"/>
    </xf>
    <xf numFmtId="0" fontId="8" fillId="7" borderId="0" xfId="0" applyFont="1" applyFill="1" applyAlignment="1">
      <alignment horizontal="center" vertical="center" wrapText="1"/>
    </xf>
    <xf numFmtId="17" fontId="7" fillId="7" borderId="0" xfId="0" applyNumberFormat="1" applyFont="1" applyFill="1" applyAlignment="1">
      <alignment horizontal="center" vertical="center" wrapText="1"/>
    </xf>
    <xf numFmtId="0" fontId="9" fillId="0" borderId="0" xfId="0" applyFont="1"/>
    <xf numFmtId="0" fontId="1" fillId="0" borderId="0" xfId="0" applyFont="1"/>
    <xf numFmtId="0" fontId="0" fillId="3" borderId="0" xfId="0" applyFill="1"/>
    <xf numFmtId="0" fontId="0" fillId="2" borderId="0" xfId="0" applyFill="1"/>
    <xf numFmtId="0" fontId="0" fillId="4" borderId="0" xfId="0" applyFill="1"/>
    <xf numFmtId="0" fontId="0" fillId="5" borderId="0" xfId="0" applyFill="1"/>
    <xf numFmtId="0" fontId="0" fillId="6" borderId="0" xfId="0" applyFill="1"/>
    <xf numFmtId="0" fontId="0" fillId="8" borderId="0" xfId="0" applyFill="1" applyAlignment="1">
      <alignment horizontal="center" vertical="center" wrapText="1"/>
    </xf>
    <xf numFmtId="0" fontId="3" fillId="8" borderId="0" xfId="1" applyFill="1" applyAlignment="1">
      <alignment horizontal="center" vertical="center" wrapText="1"/>
    </xf>
    <xf numFmtId="0" fontId="7" fillId="9" borderId="0" xfId="0" applyFont="1" applyFill="1" applyAlignment="1">
      <alignment horizontal="center" vertical="center" wrapText="1"/>
    </xf>
    <xf numFmtId="0" fontId="0" fillId="9" borderId="0" xfId="0" applyFill="1" applyAlignment="1">
      <alignment horizontal="center" vertical="center" wrapText="1"/>
    </xf>
    <xf numFmtId="0" fontId="8" fillId="9" borderId="0" xfId="0" applyFont="1" applyFill="1" applyAlignment="1">
      <alignment horizontal="center" vertical="center" wrapText="1"/>
    </xf>
    <xf numFmtId="0" fontId="3" fillId="9" borderId="0" xfId="1" applyFill="1" applyBorder="1" applyAlignment="1">
      <alignment horizontal="center" vertical="center" wrapText="1"/>
    </xf>
    <xf numFmtId="0" fontId="0" fillId="9" borderId="0" xfId="0" applyFill="1"/>
  </cellXfs>
  <cellStyles count="2">
    <cellStyle name="Hyperlink" xfId="1" builtinId="8"/>
    <cellStyle name="Normal" xfId="0" builtinId="0"/>
  </cellStyles>
  <dxfs count="10">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ill>
        <patternFill patternType="solid">
          <fgColor indexed="64"/>
          <bgColor rgb="FFFFFF00"/>
        </patternFill>
      </fill>
      <alignment horizontal="center" vertical="center" textRotation="0" wrapText="1" indent="0" justifyLastLine="0" shrinkToFit="0" readingOrder="0"/>
    </dxf>
    <dxf>
      <alignment horizontal="center" vertical="center" textRotation="0" wrapText="1" indent="0" justifyLastLine="0" shrinkToFit="0" readingOrder="0"/>
    </dxf>
  </dxfs>
  <tableStyles count="1" defaultTableStyle="TableStyleMedium2" defaultPivotStyle="PivotStyleLight16">
    <tableStyle name="PivotTable Style 1" table="0" count="0" xr9:uid="{00000000-0011-0000-FFFF-FFFF00000000}"/>
  </tableStyles>
  <colors>
    <mruColors>
      <color rgb="FFFF66FF"/>
      <color rgb="FFFFFF99"/>
      <color rgb="FF33CC33"/>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microsoft.com/office/2007/relationships/slicerCache" Target="slicerCaches/slicerCach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571500</xdr:colOff>
      <xdr:row>3</xdr:row>
      <xdr:rowOff>85726</xdr:rowOff>
    </xdr:from>
    <xdr:to>
      <xdr:col>1</xdr:col>
      <xdr:colOff>1088572</xdr:colOff>
      <xdr:row>11</xdr:row>
      <xdr:rowOff>353580</xdr:rowOff>
    </xdr:to>
    <mc:AlternateContent xmlns:mc="http://schemas.openxmlformats.org/markup-compatibility/2006" xmlns:sle15="http://schemas.microsoft.com/office/drawing/2012/slicer">
      <mc:Choice Requires="sle15">
        <xdr:graphicFrame macro="">
          <xdr:nvGraphicFramePr>
            <xdr:cNvPr id="8" name="Type of Funding Required">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microsoft.com/office/drawing/2010/slicer">
              <sle:slicer xmlns:sle="http://schemas.microsoft.com/office/drawing/2010/slicer" name="Type of Funding Required"/>
            </a:graphicData>
          </a:graphic>
        </xdr:graphicFrame>
      </mc:Choice>
      <mc:Fallback xmlns="">
        <xdr:sp macro="" textlink="">
          <xdr:nvSpPr>
            <xdr:cNvPr id="0" name=""/>
            <xdr:cNvSpPr>
              <a:spLocks noTextEdit="1"/>
            </xdr:cNvSpPr>
          </xdr:nvSpPr>
          <xdr:spPr>
            <a:xfrm>
              <a:off x="571500" y="736601"/>
              <a:ext cx="4225472" cy="1752600"/>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oneCell">
    <xdr:from>
      <xdr:col>7</xdr:col>
      <xdr:colOff>123825</xdr:colOff>
      <xdr:row>0</xdr:row>
      <xdr:rowOff>142875</xdr:rowOff>
    </xdr:from>
    <xdr:to>
      <xdr:col>7</xdr:col>
      <xdr:colOff>2811977</xdr:colOff>
      <xdr:row>6</xdr:row>
      <xdr:rowOff>37411</xdr:rowOff>
    </xdr:to>
    <xdr:pic>
      <xdr:nvPicPr>
        <xdr:cNvPr id="3" name="Picture 2">
          <a:extLst>
            <a:ext uri="{FF2B5EF4-FFF2-40B4-BE49-F238E27FC236}">
              <a16:creationId xmlns:a16="http://schemas.microsoft.com/office/drawing/2014/main" id="{2E62143D-DD54-3C4A-B6C0-F658F59DA010}"/>
            </a:ext>
            <a:ext uri="{147F2762-F138-4A5C-976F-8EAC2B608ADB}">
              <a16:predDERef xmlns:a16="http://schemas.microsoft.com/office/drawing/2014/main" pred="{00000000-0008-0000-0000-000008000000}"/>
            </a:ext>
          </a:extLst>
        </xdr:cNvPr>
        <xdr:cNvPicPr>
          <a:picLocks noChangeAspect="1"/>
        </xdr:cNvPicPr>
      </xdr:nvPicPr>
      <xdr:blipFill>
        <a:blip xmlns:r="http://schemas.openxmlformats.org/officeDocument/2006/relationships" r:embed="rId1"/>
        <a:stretch>
          <a:fillRect/>
        </a:stretch>
      </xdr:blipFill>
      <xdr:spPr>
        <a:xfrm>
          <a:off x="13954125" y="142875"/>
          <a:ext cx="2691327" cy="1113736"/>
        </a:xfrm>
        <a:prstGeom prst="rect">
          <a:avLst/>
        </a:prstGeom>
      </xdr:spPr>
    </xdr:pic>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ype_of_Funding_Required" xr10:uid="{00000000-0013-0000-FFFF-FFFF01000000}" sourceName="Type of Funding Required">
  <extLst>
    <x:ext xmlns:x15="http://schemas.microsoft.com/office/spreadsheetml/2010/11/main" uri="{2F2917AC-EB37-4324-AD4E-5DD8C200BD13}">
      <x15:tableSlicerCache tableId="1" column="1"/>
    </x:ex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Type of Funding Required" xr10:uid="{00000000-0014-0000-FFFF-FFFF01000000}" cache="Slicer_Type_of_Funding_Required" caption="Type of Funding Required" startItem="2"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6:I39" totalsRowShown="0" dataDxfId="9">
  <autoFilter ref="A16:I39" xr:uid="{00000000-0009-0000-0100-000001000000}"/>
  <sortState xmlns:xlrd2="http://schemas.microsoft.com/office/spreadsheetml/2017/richdata2" ref="A17:H38">
    <sortCondition ref="A18"/>
  </sortState>
  <tableColumns count="9">
    <tableColumn id="1" xr3:uid="{00000000-0010-0000-0000-000001000000}" name="Type of Funding Required" dataDxfId="8"/>
    <tableColumn id="2" xr3:uid="{00000000-0010-0000-0000-000002000000}" name="Provider" dataDxfId="7"/>
    <tableColumn id="3" xr3:uid="{00000000-0010-0000-0000-000003000000}" name="Name of fund:" dataDxfId="6"/>
    <tableColumn id="4" xr3:uid="{00000000-0010-0000-0000-000004000000}" name="Value of fund (Maximum / Minimum):" dataDxfId="5"/>
    <tableColumn id="5" xr3:uid="{00000000-0010-0000-0000-000005000000}" name="Fund opening date (if applicable):" dataDxfId="4"/>
    <tableColumn id="6" xr3:uid="{00000000-0010-0000-0000-000006000000}" name="Fund closing date (if applicable):" dataDxfId="3"/>
    <tableColumn id="8" xr3:uid="{00000000-0010-0000-0000-000008000000}" name="Fund Schedule" dataDxfId="2"/>
    <tableColumn id="9" xr3:uid="{00000000-0010-0000-0000-000009000000}" name="Any restrictions?" dataDxfId="1"/>
    <tableColumn id="7" xr3:uid="{00000000-0010-0000-0000-000007000000}" name="Where to find mor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ycling.scot/what-we-do/cycling-friendly/campus" TargetMode="External"/><Relationship Id="rId13" Type="http://schemas.openxmlformats.org/officeDocument/2006/relationships/hyperlink" Target="https://www.pathsforall.org.uk/active-travel/smarter-choices-smarter-places/open-fund" TargetMode="External"/><Relationship Id="rId18" Type="http://schemas.openxmlformats.org/officeDocument/2006/relationships/drawing" Target="../drawings/drawing1.xml"/><Relationship Id="rId3" Type="http://schemas.openxmlformats.org/officeDocument/2006/relationships/hyperlink" Target="http://www.energysavingtrust.org.uk/scotland/grants-loans/ebike-business-loan" TargetMode="External"/><Relationship Id="rId7" Type="http://schemas.openxmlformats.org/officeDocument/2006/relationships/hyperlink" Target="http://www.tnlcommunityfund.org.uk/" TargetMode="External"/><Relationship Id="rId12" Type="http://schemas.openxmlformats.org/officeDocument/2006/relationships/hyperlink" Target="https://www.gov.scot/publications/scottish-central-government-energy-efficiency-grant-scheme-form-and-guidance/pages/overview/" TargetMode="External"/><Relationship Id="rId17" Type="http://schemas.openxmlformats.org/officeDocument/2006/relationships/printerSettings" Target="../printerSettings/printerSettings1.bin"/><Relationship Id="rId2" Type="http://schemas.openxmlformats.org/officeDocument/2006/relationships/hyperlink" Target="http://www.energysavingtrust.org.uk/scotland/grants-loans/low-carbon-transport-business-loan" TargetMode="External"/><Relationship Id="rId16" Type="http://schemas.openxmlformats.org/officeDocument/2006/relationships/hyperlink" Target="https://energysavingtrust.org.uk/grants-and-loans/ebike-grant-fund/" TargetMode="External"/><Relationship Id="rId20" Type="http://schemas.microsoft.com/office/2007/relationships/slicer" Target="../slicers/slicer1.xml"/><Relationship Id="rId1" Type="http://schemas.openxmlformats.org/officeDocument/2006/relationships/hyperlink" Target="https://www.foundationscotland.org.uk/communities/funds/" TargetMode="External"/><Relationship Id="rId6" Type="http://schemas.openxmlformats.org/officeDocument/2006/relationships/hyperlink" Target="https://www.salixfinance.co.uk/loans/scotland-loans" TargetMode="External"/><Relationship Id="rId11" Type="http://schemas.openxmlformats.org/officeDocument/2006/relationships/hyperlink" Target="https://garfieldweston.org/apply-to-us/how-to-apply/" TargetMode="External"/><Relationship Id="rId5" Type="http://schemas.openxmlformats.org/officeDocument/2006/relationships/hyperlink" Target="https://www.sepa.org.uk/environment/waste/scottish-landfill-communities-fund/" TargetMode="External"/><Relationship Id="rId15" Type="http://schemas.openxmlformats.org/officeDocument/2006/relationships/hyperlink" Target="https://www.sserenewables.com/communities/sustainable-development-fund/" TargetMode="External"/><Relationship Id="rId10" Type="http://schemas.openxmlformats.org/officeDocument/2006/relationships/hyperlink" Target="https://www.therobertsontrust.org.uk/" TargetMode="External"/><Relationship Id="rId19" Type="http://schemas.openxmlformats.org/officeDocument/2006/relationships/table" Target="../tables/table1.xml"/><Relationship Id="rId4" Type="http://schemas.openxmlformats.org/officeDocument/2006/relationships/hyperlink" Target="https://energysavingtrust.org.uk/grants-and-loans/business-charge-point-funding/" TargetMode="External"/><Relationship Id="rId9" Type="http://schemas.openxmlformats.org/officeDocument/2006/relationships/hyperlink" Target="https://www.cycling.scot/what-we-do/cycling-friendly/campus" TargetMode="External"/><Relationship Id="rId14" Type="http://schemas.openxmlformats.org/officeDocument/2006/relationships/hyperlink" Target="https://www.cyclinguk.org/cycle-share-fun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2"/>
  <sheetViews>
    <sheetView tabSelected="1" zoomScale="55" zoomScaleNormal="55" workbookViewId="0">
      <selection activeCell="O38" sqref="O38"/>
    </sheetView>
  </sheetViews>
  <sheetFormatPr defaultColWidth="8.81640625" defaultRowHeight="14.5" x14ac:dyDescent="0.35"/>
  <cols>
    <col min="1" max="1" width="48.7265625" customWidth="1"/>
    <col min="2" max="2" width="39.81640625" customWidth="1"/>
    <col min="3" max="3" width="28.81640625" customWidth="1"/>
    <col min="4" max="4" width="36.7265625" customWidth="1"/>
    <col min="5" max="5" width="19.1796875" bestFit="1" customWidth="1"/>
    <col min="6" max="6" width="21.453125" bestFit="1" customWidth="1"/>
    <col min="7" max="7" width="18.453125" bestFit="1" customWidth="1"/>
    <col min="8" max="9" width="43.1796875" customWidth="1"/>
  </cols>
  <sheetData>
    <row r="1" spans="1:9" ht="21" x14ac:dyDescent="0.5">
      <c r="A1" s="34" t="s">
        <v>142</v>
      </c>
    </row>
    <row r="2" spans="1:9" x14ac:dyDescent="0.35">
      <c r="A2" t="s">
        <v>143</v>
      </c>
    </row>
    <row r="5" spans="1:9" x14ac:dyDescent="0.35">
      <c r="C5" s="35" t="s">
        <v>0</v>
      </c>
      <c r="D5" s="35" t="s">
        <v>1</v>
      </c>
    </row>
    <row r="6" spans="1:9" x14ac:dyDescent="0.35">
      <c r="C6" s="36" t="s">
        <v>2</v>
      </c>
      <c r="D6" s="36">
        <f>COUNTIF(A17:A65, "*Sustainable Travel*")</f>
        <v>4</v>
      </c>
    </row>
    <row r="7" spans="1:9" x14ac:dyDescent="0.35">
      <c r="C7" s="37" t="s">
        <v>3</v>
      </c>
      <c r="D7" s="37">
        <f>COUNTIF(A17:A65, "*Electric Vehicles*")</f>
        <v>5</v>
      </c>
    </row>
    <row r="8" spans="1:9" x14ac:dyDescent="0.35">
      <c r="C8" s="38" t="s">
        <v>4</v>
      </c>
      <c r="D8" s="38">
        <f>COUNTIF(A18:A65, "*Community*")</f>
        <v>4</v>
      </c>
    </row>
    <row r="9" spans="1:9" x14ac:dyDescent="0.35">
      <c r="C9" s="39" t="s">
        <v>141</v>
      </c>
      <c r="D9" s="39">
        <f>COUNTIF(A17:A66, "*Non-Specific*")</f>
        <v>2</v>
      </c>
    </row>
    <row r="10" spans="1:9" x14ac:dyDescent="0.35">
      <c r="C10" s="40" t="s">
        <v>5</v>
      </c>
      <c r="D10" s="40">
        <f>COUNTIF(A17:A67, "*Energy and Energy Efficiency*")</f>
        <v>5</v>
      </c>
    </row>
    <row r="11" spans="1:9" x14ac:dyDescent="0.35">
      <c r="C11" s="47" t="s">
        <v>114</v>
      </c>
      <c r="D11" s="47">
        <f>COUNTIF(A17:A67, "*Tree Planting*")</f>
        <v>3</v>
      </c>
    </row>
    <row r="12" spans="1:9" ht="32" customHeight="1" x14ac:dyDescent="0.35">
      <c r="C12" s="35" t="s">
        <v>6</v>
      </c>
      <c r="D12">
        <f>SUM(D6:D11)</f>
        <v>23</v>
      </c>
    </row>
    <row r="14" spans="1:9" ht="32.15" customHeight="1" x14ac:dyDescent="0.35"/>
    <row r="16" spans="1:9" x14ac:dyDescent="0.35">
      <c r="A16" t="s">
        <v>7</v>
      </c>
      <c r="B16" t="s">
        <v>8</v>
      </c>
      <c r="C16" t="s">
        <v>9</v>
      </c>
      <c r="D16" t="s">
        <v>10</v>
      </c>
      <c r="E16" t="s">
        <v>11</v>
      </c>
      <c r="F16" t="s">
        <v>12</v>
      </c>
      <c r="G16" t="s">
        <v>13</v>
      </c>
      <c r="H16" t="s">
        <v>14</v>
      </c>
      <c r="I16" t="s">
        <v>15</v>
      </c>
    </row>
    <row r="17" spans="1:17" ht="42" customHeight="1" x14ac:dyDescent="0.35">
      <c r="A17" s="12" t="s">
        <v>2</v>
      </c>
      <c r="B17" s="12" t="s">
        <v>16</v>
      </c>
      <c r="C17" s="12" t="s">
        <v>17</v>
      </c>
      <c r="D17" s="12" t="s">
        <v>18</v>
      </c>
      <c r="E17" s="12" t="s">
        <v>19</v>
      </c>
      <c r="F17" s="12" t="s">
        <v>20</v>
      </c>
      <c r="G17" s="12" t="s">
        <v>21</v>
      </c>
      <c r="H17" s="12" t="s">
        <v>22</v>
      </c>
      <c r="I17" s="29" t="s">
        <v>23</v>
      </c>
    </row>
    <row r="18" spans="1:17" ht="72" customHeight="1" x14ac:dyDescent="0.35">
      <c r="A18" s="12" t="s">
        <v>2</v>
      </c>
      <c r="B18" s="12" t="s">
        <v>24</v>
      </c>
      <c r="C18" s="12" t="s">
        <v>25</v>
      </c>
      <c r="D18" s="12" t="s">
        <v>26</v>
      </c>
      <c r="E18" s="12" t="s">
        <v>19</v>
      </c>
      <c r="F18" s="12" t="s">
        <v>27</v>
      </c>
      <c r="G18" s="12" t="s">
        <v>28</v>
      </c>
      <c r="H18" s="12" t="s">
        <v>144</v>
      </c>
      <c r="I18" s="29" t="s">
        <v>29</v>
      </c>
    </row>
    <row r="19" spans="1:17" ht="71.25" customHeight="1" x14ac:dyDescent="0.35">
      <c r="A19" s="12" t="s">
        <v>2</v>
      </c>
      <c r="B19" s="13" t="s">
        <v>24</v>
      </c>
      <c r="C19" s="13" t="s">
        <v>30</v>
      </c>
      <c r="D19" s="13" t="s">
        <v>31</v>
      </c>
      <c r="E19" s="12" t="s">
        <v>32</v>
      </c>
      <c r="F19" s="12" t="s">
        <v>33</v>
      </c>
      <c r="G19" s="12" t="s">
        <v>28</v>
      </c>
      <c r="H19" s="13" t="s">
        <v>34</v>
      </c>
      <c r="I19" s="29" t="s">
        <v>29</v>
      </c>
    </row>
    <row r="20" spans="1:17" ht="76" customHeight="1" x14ac:dyDescent="0.35">
      <c r="A20" s="12" t="s">
        <v>2</v>
      </c>
      <c r="B20" s="12" t="s">
        <v>35</v>
      </c>
      <c r="C20" s="12" t="s">
        <v>36</v>
      </c>
      <c r="D20" s="12" t="s">
        <v>37</v>
      </c>
      <c r="E20" s="12" t="s">
        <v>19</v>
      </c>
      <c r="F20" s="12" t="s">
        <v>38</v>
      </c>
      <c r="G20" s="12" t="s">
        <v>21</v>
      </c>
      <c r="H20" s="12" t="s">
        <v>39</v>
      </c>
      <c r="I20" s="29" t="s">
        <v>40</v>
      </c>
    </row>
    <row r="21" spans="1:17" ht="144" customHeight="1" x14ac:dyDescent="0.35">
      <c r="A21" s="14" t="s">
        <v>4</v>
      </c>
      <c r="B21" s="14" t="s">
        <v>41</v>
      </c>
      <c r="C21" s="14" t="s">
        <v>42</v>
      </c>
      <c r="D21" s="14" t="s">
        <v>43</v>
      </c>
      <c r="E21" s="14" t="s">
        <v>19</v>
      </c>
      <c r="F21" s="14" t="s">
        <v>20</v>
      </c>
      <c r="G21" s="14" t="s">
        <v>21</v>
      </c>
      <c r="H21" s="14" t="s">
        <v>44</v>
      </c>
      <c r="I21" s="22" t="s">
        <v>45</v>
      </c>
    </row>
    <row r="22" spans="1:17" ht="81" customHeight="1" x14ac:dyDescent="0.35">
      <c r="A22" s="14" t="s">
        <v>4</v>
      </c>
      <c r="B22" s="14" t="s">
        <v>46</v>
      </c>
      <c r="C22" s="14" t="s">
        <v>42</v>
      </c>
      <c r="D22" s="14" t="s">
        <v>47</v>
      </c>
      <c r="E22" s="14" t="s">
        <v>19</v>
      </c>
      <c r="F22" s="14" t="s">
        <v>20</v>
      </c>
      <c r="G22" s="14" t="s">
        <v>21</v>
      </c>
      <c r="H22" s="14" t="s">
        <v>48</v>
      </c>
      <c r="I22" s="22" t="s">
        <v>49</v>
      </c>
    </row>
    <row r="23" spans="1:17" ht="52" customHeight="1" x14ac:dyDescent="0.35">
      <c r="A23" s="25" t="s">
        <v>4</v>
      </c>
      <c r="B23" s="17" t="s">
        <v>50</v>
      </c>
      <c r="C23" s="17" t="s">
        <v>51</v>
      </c>
      <c r="D23" s="17" t="s">
        <v>52</v>
      </c>
      <c r="E23" s="17" t="s">
        <v>53</v>
      </c>
      <c r="F23" s="17" t="s">
        <v>53</v>
      </c>
      <c r="G23" s="17" t="s">
        <v>53</v>
      </c>
      <c r="H23" s="26" t="s">
        <v>54</v>
      </c>
      <c r="I23" s="22" t="s">
        <v>55</v>
      </c>
    </row>
    <row r="24" spans="1:17" ht="128.15" customHeight="1" x14ac:dyDescent="0.35">
      <c r="A24" s="25" t="s">
        <v>4</v>
      </c>
      <c r="B24" s="21" t="s">
        <v>56</v>
      </c>
      <c r="C24" s="17" t="s">
        <v>57</v>
      </c>
      <c r="D24" s="17" t="s">
        <v>52</v>
      </c>
      <c r="E24" s="17" t="s">
        <v>58</v>
      </c>
      <c r="F24" s="17" t="s">
        <v>58</v>
      </c>
      <c r="G24" s="17" t="s">
        <v>58</v>
      </c>
      <c r="H24" s="17" t="s">
        <v>59</v>
      </c>
      <c r="I24" s="22" t="s">
        <v>60</v>
      </c>
      <c r="J24" s="2"/>
      <c r="K24" s="2"/>
      <c r="L24" s="2"/>
      <c r="M24" s="2"/>
      <c r="N24" s="2"/>
    </row>
    <row r="25" spans="1:17" ht="59.15" customHeight="1" x14ac:dyDescent="0.35">
      <c r="A25" s="18" t="s">
        <v>3</v>
      </c>
      <c r="B25" s="18" t="s">
        <v>61</v>
      </c>
      <c r="C25" s="18" t="s">
        <v>62</v>
      </c>
      <c r="D25" s="18" t="s">
        <v>63</v>
      </c>
      <c r="E25" s="18" t="s">
        <v>19</v>
      </c>
      <c r="F25" s="18" t="s">
        <v>64</v>
      </c>
      <c r="G25" s="18" t="s">
        <v>33</v>
      </c>
      <c r="H25" s="27" t="s">
        <v>65</v>
      </c>
      <c r="I25" s="28" t="s">
        <v>66</v>
      </c>
      <c r="J25" s="1"/>
      <c r="K25" s="1"/>
      <c r="L25" s="4"/>
      <c r="M25" s="1"/>
      <c r="N25" s="1"/>
    </row>
    <row r="26" spans="1:17" ht="49" customHeight="1" x14ac:dyDescent="0.35">
      <c r="A26" s="18" t="s">
        <v>3</v>
      </c>
      <c r="B26" s="18" t="s">
        <v>61</v>
      </c>
      <c r="C26" s="18" t="s">
        <v>67</v>
      </c>
      <c r="D26" s="18" t="s">
        <v>68</v>
      </c>
      <c r="E26" s="18" t="s">
        <v>19</v>
      </c>
      <c r="F26" s="18" t="s">
        <v>64</v>
      </c>
      <c r="G26" s="18" t="s">
        <v>33</v>
      </c>
      <c r="H26" s="27" t="s">
        <v>48</v>
      </c>
      <c r="I26" s="28" t="s">
        <v>69</v>
      </c>
      <c r="J26" s="1"/>
      <c r="K26" s="1"/>
      <c r="L26" s="4"/>
      <c r="M26" s="1"/>
      <c r="N26" s="1"/>
    </row>
    <row r="27" spans="1:17" ht="50.15" customHeight="1" x14ac:dyDescent="0.35">
      <c r="A27" s="18" t="s">
        <v>3</v>
      </c>
      <c r="B27" s="18" t="s">
        <v>61</v>
      </c>
      <c r="C27" s="18" t="s">
        <v>70</v>
      </c>
      <c r="D27" s="18" t="s">
        <v>71</v>
      </c>
      <c r="E27" s="18" t="s">
        <v>19</v>
      </c>
      <c r="F27" s="18" t="s">
        <v>72</v>
      </c>
      <c r="G27" s="18" t="s">
        <v>73</v>
      </c>
      <c r="H27" s="27" t="s">
        <v>48</v>
      </c>
      <c r="I27" s="28" t="s">
        <v>74</v>
      </c>
      <c r="L27" s="4"/>
      <c r="M27" s="1"/>
      <c r="N27" s="1"/>
    </row>
    <row r="28" spans="1:17" ht="52" customHeight="1" x14ac:dyDescent="0.35">
      <c r="A28" s="18" t="s">
        <v>3</v>
      </c>
      <c r="B28" s="18" t="s">
        <v>61</v>
      </c>
      <c r="C28" s="18" t="s">
        <v>75</v>
      </c>
      <c r="D28" s="18" t="s">
        <v>76</v>
      </c>
      <c r="E28" s="18" t="s">
        <v>19</v>
      </c>
      <c r="F28" s="18" t="s">
        <v>33</v>
      </c>
      <c r="G28" s="18" t="s">
        <v>21</v>
      </c>
      <c r="H28" s="27" t="s">
        <v>77</v>
      </c>
      <c r="I28" s="28" t="s">
        <v>78</v>
      </c>
      <c r="O28" s="4"/>
      <c r="P28" s="1"/>
      <c r="Q28" s="1"/>
    </row>
    <row r="29" spans="1:17" ht="55" customHeight="1" x14ac:dyDescent="0.35">
      <c r="A29" s="18" t="s">
        <v>3</v>
      </c>
      <c r="B29" s="18" t="s">
        <v>79</v>
      </c>
      <c r="C29" s="18" t="s">
        <v>80</v>
      </c>
      <c r="D29" s="18" t="s">
        <v>52</v>
      </c>
      <c r="E29" s="18" t="s">
        <v>53</v>
      </c>
      <c r="F29" s="18" t="s">
        <v>53</v>
      </c>
      <c r="G29" s="18" t="s">
        <v>53</v>
      </c>
      <c r="H29" s="18" t="s">
        <v>81</v>
      </c>
      <c r="I29" s="18" t="s">
        <v>82</v>
      </c>
    </row>
    <row r="30" spans="1:17" ht="97.5" customHeight="1" x14ac:dyDescent="0.35">
      <c r="A30" s="31" t="s">
        <v>83</v>
      </c>
      <c r="B30" s="41" t="s">
        <v>84</v>
      </c>
      <c r="C30" s="41" t="s">
        <v>85</v>
      </c>
      <c r="D30" s="41" t="s">
        <v>86</v>
      </c>
      <c r="E30" s="41" t="s">
        <v>87</v>
      </c>
      <c r="F30" s="41" t="s">
        <v>87</v>
      </c>
      <c r="G30" s="41" t="s">
        <v>88</v>
      </c>
      <c r="H30" s="41" t="s">
        <v>89</v>
      </c>
      <c r="I30" s="42" t="s">
        <v>90</v>
      </c>
    </row>
    <row r="31" spans="1:17" ht="97.5" customHeight="1" x14ac:dyDescent="0.35">
      <c r="A31" s="31" t="s">
        <v>83</v>
      </c>
      <c r="B31" s="41" t="s">
        <v>84</v>
      </c>
      <c r="C31" s="41" t="s">
        <v>91</v>
      </c>
      <c r="D31" s="41" t="s">
        <v>52</v>
      </c>
      <c r="E31" s="41" t="s">
        <v>19</v>
      </c>
      <c r="F31" s="41" t="s">
        <v>92</v>
      </c>
      <c r="G31" s="41" t="s">
        <v>88</v>
      </c>
      <c r="H31" s="41" t="s">
        <v>93</v>
      </c>
      <c r="I31" s="42" t="s">
        <v>94</v>
      </c>
    </row>
    <row r="32" spans="1:17" ht="97.5" customHeight="1" x14ac:dyDescent="0.35">
      <c r="A32" s="30" t="s">
        <v>95</v>
      </c>
      <c r="B32" s="41" t="s">
        <v>96</v>
      </c>
      <c r="C32" s="41" t="s">
        <v>97</v>
      </c>
      <c r="D32" s="41" t="s">
        <v>98</v>
      </c>
      <c r="E32" s="41" t="s">
        <v>99</v>
      </c>
      <c r="F32" s="41" t="s">
        <v>100</v>
      </c>
      <c r="G32" s="41" t="s">
        <v>100</v>
      </c>
      <c r="H32" s="41" t="s">
        <v>101</v>
      </c>
      <c r="I32" s="42" t="s">
        <v>102</v>
      </c>
    </row>
    <row r="33" spans="1:14" ht="74.150000000000006" customHeight="1" x14ac:dyDescent="0.35">
      <c r="A33" s="30" t="s">
        <v>95</v>
      </c>
      <c r="B33" s="30" t="s">
        <v>103</v>
      </c>
      <c r="C33" s="30" t="s">
        <v>104</v>
      </c>
      <c r="D33" s="30" t="s">
        <v>105</v>
      </c>
      <c r="E33" s="33" t="s">
        <v>106</v>
      </c>
      <c r="F33" s="33" t="s">
        <v>107</v>
      </c>
      <c r="G33" s="30" t="s">
        <v>28</v>
      </c>
      <c r="H33" s="30" t="s">
        <v>108</v>
      </c>
      <c r="I33" s="31" t="s">
        <v>109</v>
      </c>
      <c r="N33" s="1"/>
    </row>
    <row r="34" spans="1:14" ht="60" customHeight="1" x14ac:dyDescent="0.35">
      <c r="A34" s="30" t="s">
        <v>95</v>
      </c>
      <c r="B34" s="30" t="s">
        <v>96</v>
      </c>
      <c r="C34" s="31" t="s">
        <v>110</v>
      </c>
      <c r="D34" s="31" t="s">
        <v>111</v>
      </c>
      <c r="E34" s="31" t="s">
        <v>19</v>
      </c>
      <c r="F34" s="32" t="s">
        <v>33</v>
      </c>
      <c r="G34" s="31" t="s">
        <v>28</v>
      </c>
      <c r="H34" s="31" t="s">
        <v>112</v>
      </c>
      <c r="I34" s="24" t="s">
        <v>113</v>
      </c>
    </row>
    <row r="35" spans="1:14" ht="60" customHeight="1" x14ac:dyDescent="0.35">
      <c r="A35" s="43" t="s">
        <v>114</v>
      </c>
      <c r="B35" s="43" t="s">
        <v>115</v>
      </c>
      <c r="C35" s="44" t="s">
        <v>132</v>
      </c>
      <c r="D35" s="44" t="s">
        <v>134</v>
      </c>
      <c r="E35" s="44" t="s">
        <v>19</v>
      </c>
      <c r="F35" s="45" t="s">
        <v>131</v>
      </c>
      <c r="G35" s="44" t="s">
        <v>130</v>
      </c>
      <c r="H35" s="44" t="s">
        <v>133</v>
      </c>
      <c r="I35" s="46" t="s">
        <v>129</v>
      </c>
    </row>
    <row r="36" spans="1:14" ht="60" customHeight="1" x14ac:dyDescent="0.35">
      <c r="A36" s="43" t="s">
        <v>114</v>
      </c>
      <c r="B36" s="43" t="s">
        <v>135</v>
      </c>
      <c r="C36" s="44" t="s">
        <v>136</v>
      </c>
      <c r="D36" s="44" t="s">
        <v>137</v>
      </c>
      <c r="E36" s="44" t="s">
        <v>19</v>
      </c>
      <c r="F36" s="45" t="s">
        <v>138</v>
      </c>
      <c r="G36" s="44" t="s">
        <v>21</v>
      </c>
      <c r="H36" s="44" t="s">
        <v>140</v>
      </c>
      <c r="I36" s="46" t="s">
        <v>139</v>
      </c>
    </row>
    <row r="37" spans="1:14" ht="60" customHeight="1" x14ac:dyDescent="0.35">
      <c r="A37" s="43" t="s">
        <v>114</v>
      </c>
      <c r="B37" s="43" t="s">
        <v>116</v>
      </c>
      <c r="C37" s="44"/>
      <c r="D37" s="44"/>
      <c r="E37" s="44"/>
      <c r="F37" s="45"/>
      <c r="G37" s="44"/>
      <c r="H37" s="44" t="s">
        <v>146</v>
      </c>
      <c r="I37" s="46" t="s">
        <v>145</v>
      </c>
    </row>
    <row r="38" spans="1:14" ht="270.75" customHeight="1" x14ac:dyDescent="0.35">
      <c r="A38" s="19" t="s">
        <v>117</v>
      </c>
      <c r="B38" s="19" t="s">
        <v>118</v>
      </c>
      <c r="C38" s="19" t="s">
        <v>119</v>
      </c>
      <c r="D38" s="19" t="s">
        <v>120</v>
      </c>
      <c r="E38" s="19" t="s">
        <v>53</v>
      </c>
      <c r="F38" s="19" t="s">
        <v>53</v>
      </c>
      <c r="G38" s="19" t="s">
        <v>121</v>
      </c>
      <c r="H38" s="19" t="s">
        <v>122</v>
      </c>
      <c r="I38" s="23" t="s">
        <v>123</v>
      </c>
    </row>
    <row r="39" spans="1:14" ht="82" customHeight="1" x14ac:dyDescent="0.35">
      <c r="A39" s="15" t="s">
        <v>117</v>
      </c>
      <c r="B39" s="16" t="s">
        <v>124</v>
      </c>
      <c r="C39" s="16" t="s">
        <v>125</v>
      </c>
      <c r="D39" s="16" t="s">
        <v>126</v>
      </c>
      <c r="E39" s="16" t="s">
        <v>19</v>
      </c>
      <c r="F39" s="16" t="s">
        <v>33</v>
      </c>
      <c r="G39" s="16" t="s">
        <v>33</v>
      </c>
      <c r="H39" s="16" t="s">
        <v>127</v>
      </c>
      <c r="I39" s="23" t="s">
        <v>128</v>
      </c>
      <c r="N39" s="3"/>
    </row>
    <row r="40" spans="1:14" x14ac:dyDescent="0.35">
      <c r="A40" s="5"/>
      <c r="B40" s="20"/>
    </row>
    <row r="41" spans="1:14" x14ac:dyDescent="0.35">
      <c r="A41" s="6"/>
    </row>
    <row r="43" spans="1:14" x14ac:dyDescent="0.35">
      <c r="A43" s="7"/>
      <c r="B43" s="7"/>
      <c r="C43" s="7"/>
      <c r="D43" s="8"/>
      <c r="E43" s="8"/>
      <c r="F43" s="8"/>
      <c r="G43" s="8"/>
      <c r="H43" s="8"/>
    </row>
    <row r="44" spans="1:14" x14ac:dyDescent="0.35">
      <c r="A44" s="7"/>
      <c r="B44" s="7"/>
      <c r="C44" s="7"/>
      <c r="D44" s="8"/>
      <c r="E44" s="8"/>
      <c r="F44" s="8"/>
      <c r="G44" s="8"/>
      <c r="H44" s="8"/>
      <c r="I44" s="8"/>
    </row>
    <row r="45" spans="1:14" x14ac:dyDescent="0.35">
      <c r="A45" s="7"/>
      <c r="B45" s="7"/>
      <c r="C45" s="7"/>
      <c r="D45" s="8"/>
      <c r="E45" s="8"/>
      <c r="F45" s="8"/>
      <c r="G45" s="8"/>
      <c r="H45" s="8"/>
      <c r="I45" s="8"/>
    </row>
    <row r="46" spans="1:14" x14ac:dyDescent="0.35">
      <c r="A46" s="7"/>
      <c r="B46" s="7"/>
      <c r="C46" s="7"/>
      <c r="D46" s="8"/>
      <c r="E46" s="8"/>
      <c r="F46" s="8"/>
      <c r="G46" s="8"/>
      <c r="H46" s="8"/>
      <c r="I46" s="8"/>
    </row>
    <row r="47" spans="1:14" x14ac:dyDescent="0.35">
      <c r="A47" s="7"/>
      <c r="B47" s="7"/>
      <c r="C47" s="7"/>
      <c r="D47" s="8"/>
      <c r="E47" s="8"/>
      <c r="F47" s="8"/>
      <c r="G47" s="8"/>
      <c r="H47" s="8"/>
      <c r="I47" s="8"/>
    </row>
    <row r="48" spans="1:14" x14ac:dyDescent="0.35">
      <c r="A48" s="7"/>
      <c r="B48" s="7"/>
      <c r="C48" s="7"/>
      <c r="D48" s="8"/>
      <c r="E48" s="8"/>
      <c r="F48" s="8"/>
      <c r="G48" s="8"/>
      <c r="H48" s="8"/>
      <c r="I48" s="8"/>
    </row>
    <row r="49" spans="1:9" x14ac:dyDescent="0.35">
      <c r="A49" s="7"/>
      <c r="B49" s="7"/>
      <c r="C49" s="7"/>
      <c r="D49" s="8"/>
      <c r="E49" s="8"/>
      <c r="F49" s="8"/>
      <c r="G49" s="8"/>
      <c r="H49" s="8"/>
      <c r="I49" s="8"/>
    </row>
    <row r="50" spans="1:9" x14ac:dyDescent="0.35">
      <c r="A50" s="7"/>
      <c r="B50" s="7"/>
      <c r="C50" s="7"/>
      <c r="D50" s="8"/>
      <c r="E50" s="8"/>
      <c r="F50" s="8"/>
      <c r="G50" s="8"/>
      <c r="H50" s="8"/>
      <c r="I50" s="8"/>
    </row>
    <row r="51" spans="1:9" x14ac:dyDescent="0.35">
      <c r="A51" s="9"/>
      <c r="B51" s="9"/>
      <c r="C51" s="9"/>
      <c r="D51" s="10"/>
      <c r="E51" s="9"/>
      <c r="F51" s="11"/>
      <c r="G51" s="9"/>
      <c r="H51" s="9"/>
      <c r="I51" s="8"/>
    </row>
    <row r="52" spans="1:9" x14ac:dyDescent="0.35">
      <c r="I52" s="9"/>
    </row>
  </sheetData>
  <hyperlinks>
    <hyperlink ref="I23" r:id="rId1" xr:uid="{00000000-0004-0000-0000-000008000000}"/>
    <hyperlink ref="I25" r:id="rId2" display="http://www.energysavingtrust.org.uk/scotland/grants-loans/low-carbon-transport-business-loan" xr:uid="{00000000-0004-0000-0000-00000A000000}"/>
    <hyperlink ref="I26" r:id="rId3" display="http://www.energysavingtrust.org.uk/scotland/grants-loans/ebike-business-loan" xr:uid="{00000000-0004-0000-0000-00000B000000}"/>
    <hyperlink ref="I28" r:id="rId4" xr:uid="{00000000-0004-0000-0000-00000D000000}"/>
    <hyperlink ref="I38" r:id="rId5" xr:uid="{00000000-0004-0000-0000-000010000000}"/>
    <hyperlink ref="I34" r:id="rId6" xr:uid="{00000000-0004-0000-0000-000011000000}"/>
    <hyperlink ref="I39" r:id="rId7" xr:uid="{00000000-0004-0000-0000-000012000000}"/>
    <hyperlink ref="I18" r:id="rId8" xr:uid="{00000000-0004-0000-0000-000001000000}"/>
    <hyperlink ref="I19" r:id="rId9" xr:uid="{0B3B8809-A85C-B745-BE8B-07777FF4728D}"/>
    <hyperlink ref="I21" r:id="rId10" xr:uid="{554CE0E5-6EB7-3646-8304-1CE5C98E6F02}"/>
    <hyperlink ref="I22" r:id="rId11" xr:uid="{7F4EEB01-D7D2-6946-9A76-C1FED98FFBDA}"/>
    <hyperlink ref="I30" r:id="rId12" xr:uid="{F53EACDC-02E7-46DA-A02C-BD007FECA90E}"/>
    <hyperlink ref="I17" r:id="rId13" xr:uid="{B02B8465-0D34-4672-8098-174886F7AD97}"/>
    <hyperlink ref="I20" r:id="rId14" xr:uid="{BDD81283-2924-4003-9A8D-7780FF63730E}"/>
    <hyperlink ref="I24" r:id="rId15" xr:uid="{DF402E1E-726D-44CC-9088-354CF14608B5}"/>
    <hyperlink ref="I27" r:id="rId16" xr:uid="{B340B38B-8937-4A3A-BDCF-B53145F6AB1C}"/>
  </hyperlinks>
  <pageMargins left="0.7" right="0.7" top="0.75" bottom="0.75" header="0.3" footer="0.3"/>
  <pageSetup paperSize="9" orientation="portrait" r:id="rId17"/>
  <drawing r:id="rId18"/>
  <tableParts count="1">
    <tablePart r:id="rId19"/>
  </tableParts>
  <extLst>
    <ext xmlns:x15="http://schemas.microsoft.com/office/spreadsheetml/2010/11/main" uri="{3A4CF648-6AED-40f4-86FF-DC5316D8AED3}">
      <x14:slicerList xmlns:x14="http://schemas.microsoft.com/office/spreadsheetml/2009/9/main">
        <x14:slicer r:id="rId20"/>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2213ecb7-d87a-4aba-b21b-ec7ca04e5a58" xsi:nil="true"/>
    <_ip_UnifiedCompliancePolicyProperties xmlns="http://schemas.microsoft.com/sharepoint/v3" xsi:nil="true"/>
    <lcf76f155ced4ddcb4097134ff3c332f xmlns="bac58e29-0c23-4090-b611-ed602008453e">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0A82F691CC26A45BB748004A54C0C63" ma:contentTypeVersion="19" ma:contentTypeDescription="Create a new document." ma:contentTypeScope="" ma:versionID="df8d9bbd1e0ed1c9bb1c0651cb7344f5">
  <xsd:schema xmlns:xsd="http://www.w3.org/2001/XMLSchema" xmlns:xs="http://www.w3.org/2001/XMLSchema" xmlns:p="http://schemas.microsoft.com/office/2006/metadata/properties" xmlns:ns1="http://schemas.microsoft.com/sharepoint/v3" xmlns:ns2="bac58e29-0c23-4090-b611-ed602008453e" xmlns:ns3="2213ecb7-d87a-4aba-b21b-ec7ca04e5a58" targetNamespace="http://schemas.microsoft.com/office/2006/metadata/properties" ma:root="true" ma:fieldsID="3897be4a63221aa2baeab9c9699a8722" ns1:_="" ns2:_="" ns3:_="">
    <xsd:import namespace="http://schemas.microsoft.com/sharepoint/v3"/>
    <xsd:import namespace="bac58e29-0c23-4090-b611-ed602008453e"/>
    <xsd:import namespace="2213ecb7-d87a-4aba-b21b-ec7ca04e5a5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5" nillable="true" ma:displayName="Unified Compliance Policy Properties" ma:hidden="true" ma:internalName="_ip_UnifiedCompliancePolicyProperties">
      <xsd:simpleType>
        <xsd:restriction base="dms:Note"/>
      </xsd:simpleType>
    </xsd:element>
    <xsd:element name="_ip_UnifiedCompliancePolicyUIAction" ma:index="2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ac58e29-0c23-4090-b611-ed602008453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6c6c170-7366-48ed-88e6-2840e021297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13ecb7-d87a-4aba-b21b-ec7ca04e5a5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12a8d26b-852d-45c4-8141-779065016c1b}" ma:internalName="TaxCatchAll" ma:showField="CatchAllData" ma:web="2213ecb7-d87a-4aba-b21b-ec7ca04e5a5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83B6326-0145-42FE-95D2-C7D629C366DE}">
  <ds:schemaRefs>
    <ds:schemaRef ds:uri="http://purl.org/dc/dcmitype/"/>
    <ds:schemaRef ds:uri="http://www.w3.org/XML/1998/namespace"/>
    <ds:schemaRef ds:uri="http://schemas.microsoft.com/sharepoint/v3"/>
    <ds:schemaRef ds:uri="http://schemas.microsoft.com/office/2006/metadata/properties"/>
    <ds:schemaRef ds:uri="bac58e29-0c23-4090-b611-ed602008453e"/>
    <ds:schemaRef ds:uri="http://schemas.microsoft.com/office/infopath/2007/PartnerControls"/>
    <ds:schemaRef ds:uri="http://schemas.microsoft.com/office/2006/documentManagement/types"/>
    <ds:schemaRef ds:uri="http://purl.org/dc/elements/1.1/"/>
    <ds:schemaRef ds:uri="http://schemas.openxmlformats.org/package/2006/metadata/core-properties"/>
    <ds:schemaRef ds:uri="2213ecb7-d87a-4aba-b21b-ec7ca04e5a58"/>
    <ds:schemaRef ds:uri="http://purl.org/dc/terms/"/>
  </ds:schemaRefs>
</ds:datastoreItem>
</file>

<file path=customXml/itemProps2.xml><?xml version="1.0" encoding="utf-8"?>
<ds:datastoreItem xmlns:ds="http://schemas.openxmlformats.org/officeDocument/2006/customXml" ds:itemID="{168BEC88-0CE3-4C2C-9C9A-D63204D093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ac58e29-0c23-4090-b611-ed602008453e"/>
    <ds:schemaRef ds:uri="2213ecb7-d87a-4aba-b21b-ec7ca04e5a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E00AE0E-6636-44AB-A408-F08DBF57A84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Overall Summary</vt:lpstr>
    </vt:vector>
  </TitlesOfParts>
  <Manager/>
  <Company>Queen Margaret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sthomson</dc:creator>
  <cp:keywords/>
  <dc:description/>
  <cp:lastModifiedBy>HEPPLEWHITE, Jake</cp:lastModifiedBy>
  <cp:revision/>
  <dcterms:created xsi:type="dcterms:W3CDTF">2019-03-28T16:17:15Z</dcterms:created>
  <dcterms:modified xsi:type="dcterms:W3CDTF">2023-09-04T15:43:11Z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0x01010040A82F691CC26A45BB748004A54C0C63</vt:lpwstr>
  </property>
  <property fmtid="{D5CDD505-2E9C-101B-9397-08002B2CF9AE}" pid="3" name="MediaServiceImageTags">
    <vt:lpwstr/>
  </property>
</Properties>
</file>